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345"/>
  </bookViews>
  <sheets>
    <sheet name="AGNO" sheetId="4" r:id="rId1"/>
  </sheets>
  <definedNames>
    <definedName name="_xlnm._FilterDatabase" localSheetId="0" hidden="1">AGNO!$A$3:$M$4</definedName>
    <definedName name="_xlnm.Print_Area" localSheetId="0">AGNO!$A$1:$N$85</definedName>
  </definedNames>
  <calcPr calcId="162913"/>
</workbook>
</file>

<file path=xl/calcChain.xml><?xml version="1.0" encoding="utf-8"?>
<calcChain xmlns="http://schemas.openxmlformats.org/spreadsheetml/2006/main">
  <c r="L44" i="4" l="1"/>
  <c r="I44" i="4"/>
  <c r="F44" i="4"/>
  <c r="L14" i="4"/>
  <c r="I14" i="4"/>
  <c r="F14" i="4"/>
  <c r="M44" i="4" l="1"/>
  <c r="M14" i="4"/>
  <c r="L13" i="4"/>
  <c r="I13" i="4"/>
  <c r="F13" i="4"/>
  <c r="L12" i="4"/>
  <c r="I12" i="4"/>
  <c r="F12" i="4"/>
  <c r="L11" i="4"/>
  <c r="I11" i="4"/>
  <c r="F11" i="4"/>
  <c r="L10" i="4"/>
  <c r="I10" i="4"/>
  <c r="F10" i="4"/>
  <c r="L9" i="4"/>
  <c r="I9" i="4"/>
  <c r="F9" i="4"/>
  <c r="L8" i="4"/>
  <c r="I8" i="4"/>
  <c r="F8" i="4"/>
  <c r="L7" i="4"/>
  <c r="I7" i="4"/>
  <c r="F7" i="4"/>
  <c r="L6" i="4"/>
  <c r="I6" i="4"/>
  <c r="F6" i="4"/>
  <c r="L5" i="4"/>
  <c r="I5" i="4"/>
  <c r="F5" i="4"/>
  <c r="M6" i="4" l="1"/>
  <c r="M5" i="4"/>
  <c r="M9" i="4"/>
  <c r="M13" i="4"/>
  <c r="M10" i="4"/>
  <c r="M7" i="4"/>
  <c r="M11" i="4"/>
  <c r="M8" i="4"/>
  <c r="M12" i="4"/>
  <c r="L29" i="4"/>
  <c r="I29" i="4"/>
  <c r="F29" i="4"/>
  <c r="L28" i="4"/>
  <c r="I28" i="4"/>
  <c r="F28" i="4"/>
  <c r="L27" i="4"/>
  <c r="I27" i="4"/>
  <c r="F27" i="4"/>
  <c r="L26" i="4"/>
  <c r="I26" i="4"/>
  <c r="F26" i="4"/>
  <c r="L25" i="4"/>
  <c r="I25" i="4"/>
  <c r="F25" i="4"/>
  <c r="L24" i="4"/>
  <c r="I24" i="4"/>
  <c r="F24" i="4"/>
  <c r="L23" i="4"/>
  <c r="I23" i="4"/>
  <c r="F23" i="4"/>
  <c r="L22" i="4"/>
  <c r="I22" i="4"/>
  <c r="F22" i="4"/>
  <c r="L21" i="4"/>
  <c r="I21" i="4"/>
  <c r="F21" i="4"/>
  <c r="L20" i="4"/>
  <c r="I20" i="4"/>
  <c r="F20" i="4"/>
  <c r="M21" i="4" l="1"/>
  <c r="M20" i="4"/>
  <c r="M22" i="4"/>
  <c r="M24" i="4"/>
  <c r="M26" i="4"/>
  <c r="M25" i="4"/>
  <c r="M29" i="4"/>
  <c r="M28" i="4"/>
  <c r="M23" i="4"/>
  <c r="M27" i="4"/>
  <c r="L43" i="4"/>
  <c r="I43" i="4"/>
  <c r="F43" i="4"/>
  <c r="L42" i="4"/>
  <c r="I42" i="4"/>
  <c r="F42" i="4"/>
  <c r="L41" i="4"/>
  <c r="I41" i="4"/>
  <c r="F41" i="4"/>
  <c r="L40" i="4"/>
  <c r="I40" i="4"/>
  <c r="F40" i="4"/>
  <c r="L39" i="4"/>
  <c r="I39" i="4"/>
  <c r="F39" i="4"/>
  <c r="L38" i="4"/>
  <c r="I38" i="4"/>
  <c r="F38" i="4"/>
  <c r="L37" i="4"/>
  <c r="I37" i="4"/>
  <c r="F37" i="4"/>
  <c r="L36" i="4"/>
  <c r="I36" i="4"/>
  <c r="F36" i="4"/>
  <c r="L35" i="4"/>
  <c r="I35" i="4"/>
  <c r="F35" i="4"/>
  <c r="L59" i="4"/>
  <c r="I59" i="4"/>
  <c r="F59" i="4"/>
  <c r="L58" i="4"/>
  <c r="I58" i="4"/>
  <c r="F58" i="4"/>
  <c r="L57" i="4"/>
  <c r="I57" i="4"/>
  <c r="F57" i="4"/>
  <c r="L56" i="4"/>
  <c r="I56" i="4"/>
  <c r="F56" i="4"/>
  <c r="L55" i="4"/>
  <c r="I55" i="4"/>
  <c r="F55" i="4"/>
  <c r="L54" i="4"/>
  <c r="I54" i="4"/>
  <c r="F54" i="4"/>
  <c r="L53" i="4"/>
  <c r="I53" i="4"/>
  <c r="F53" i="4"/>
  <c r="L52" i="4"/>
  <c r="I52" i="4"/>
  <c r="F52" i="4"/>
  <c r="L51" i="4"/>
  <c r="I51" i="4"/>
  <c r="F51" i="4"/>
  <c r="L50" i="4"/>
  <c r="I50" i="4"/>
  <c r="F50" i="4"/>
  <c r="M54" i="4" l="1"/>
  <c r="M35" i="4"/>
  <c r="M43" i="4"/>
  <c r="M58" i="4"/>
  <c r="M55" i="4"/>
  <c r="M59" i="4"/>
  <c r="M36" i="4"/>
  <c r="M40" i="4"/>
  <c r="M50" i="4"/>
  <c r="M39" i="4"/>
  <c r="M53" i="4"/>
  <c r="M57" i="4"/>
  <c r="M51" i="4"/>
  <c r="M52" i="4"/>
  <c r="M56" i="4"/>
  <c r="M37" i="4"/>
  <c r="M41" i="4"/>
  <c r="M38" i="4"/>
  <c r="M42" i="4"/>
</calcChain>
</file>

<file path=xl/sharedStrings.xml><?xml version="1.0" encoding="utf-8"?>
<sst xmlns="http://schemas.openxmlformats.org/spreadsheetml/2006/main" count="185" uniqueCount="88">
  <si>
    <t>ADI   SOYADI</t>
  </si>
  <si>
    <t>GELDİĞİ ÜNİVERSİTE / FAKÜLTE</t>
  </si>
  <si>
    <t>TOPLAM PUAN</t>
  </si>
  <si>
    <t>100'lü</t>
  </si>
  <si>
    <t>LYS</t>
  </si>
  <si>
    <t>SINIF</t>
  </si>
  <si>
    <t>MERKEZİ YERLEŞTİRME PUANI</t>
  </si>
  <si>
    <t>SINIF NOT ORTALAMASI</t>
  </si>
  <si>
    <t>DİCLE ÜNİVERSİTESİ TIP FAKÜLTESİ</t>
  </si>
  <si>
    <t>DÜZELTİLMİŞ ÖSYM PUANI</t>
  </si>
  <si>
    <t>GİRİŞ YILI</t>
  </si>
  <si>
    <t>4’lü (YÖK Dönüşüm Tablosuna Göre Dönüşüm Yapılacaktır)</t>
  </si>
  <si>
    <t>*** Fakültemiz 4. ve  5. Sınıfına başvurarak yatay geçişi kabul edilen öğrenciler fakültemiz müfredatına göre almaları gereken eksik olan stajlarını almak zorundadır.</t>
  </si>
  <si>
    <r>
      <t xml:space="preserve">***Önceki yıllara ait ÖSYM puanı bildiren (hazırlık sınıfı okuyan veya kayıt dondurma vs. nedenlerle yıl kaybı olan) öğrenciler için ÖSYM Puanı ilgili yılın taban puanına göre düzeltilecektir. Buna göre Adayın düzeltilmiş ÖSYM Puanı= Önceki yıla ait adayın  ÖSYM puanı (X) </t>
    </r>
    <r>
      <rPr>
        <b/>
        <sz val="11"/>
        <rFont val="Times New Roman"/>
        <family val="1"/>
        <charset val="162"/>
      </rPr>
      <t>Fakültemizin başvuru yapılan  yıla ait  taban puanı / Fakültemizin adayın giriş yılına ait  taban puanı</t>
    </r>
    <r>
      <rPr>
        <sz val="11"/>
        <rFont val="Times New Roman"/>
        <family val="1"/>
        <charset val="162"/>
      </rPr>
      <t>” olarak hesaplanacaktır.</t>
    </r>
  </si>
  <si>
    <t>1.YEDEK</t>
  </si>
  <si>
    <t>2.YEDEK</t>
  </si>
  <si>
    <t>3.YEDEK</t>
  </si>
  <si>
    <t>4.YEDEK</t>
  </si>
  <si>
    <t>5.YEDEK</t>
  </si>
  <si>
    <t>6.YEDEK</t>
  </si>
  <si>
    <t>7.YEDEK</t>
  </si>
  <si>
    <t>8.YEDEK</t>
  </si>
  <si>
    <t>9.YEDEK</t>
  </si>
  <si>
    <t>10.YEDEK</t>
  </si>
  <si>
    <t xml:space="preserve"> </t>
  </si>
  <si>
    <t>2021-2022 EĞİTİM-ÖĞRETİM YILI GÜZ YARIYILI  YATAY GEÇİŞ BAŞVURU SONUÇLARI</t>
  </si>
  <si>
    <t>DÜZEL.ÖSYM PUANI %70</t>
  </si>
  <si>
    <t>İNÖNÜ ÜNİVERSİTESİ(MALATYA)</t>
  </si>
  <si>
    <t>ADIYAMAN ÜNİVERSİTESİ</t>
  </si>
  <si>
    <t>HARRAN ÜNİVERSİTESİ</t>
  </si>
  <si>
    <t>GİRESUN ÜNİVERSİTESİ</t>
  </si>
  <si>
    <t>HATAY MUSTAFA KEMAL ÜNV</t>
  </si>
  <si>
    <t>PELİN BİLGİÇ</t>
  </si>
  <si>
    <t>FIRAT ÜNİVERSİTESİ(ELAZIĞ)</t>
  </si>
  <si>
    <t>YÜCEL AKGÜN</t>
  </si>
  <si>
    <t>YUSUF GÜNSEL</t>
  </si>
  <si>
    <t>EYÜP TAŞ</t>
  </si>
  <si>
    <t>ZİLAN ASTAN</t>
  </si>
  <si>
    <t>HABİBE ATEŞ</t>
  </si>
  <si>
    <t>VAN YÜZÜNCÜ YIL ÜNİVERSİTESİ</t>
  </si>
  <si>
    <t>GÜLŞEN ÇAKMAK</t>
  </si>
  <si>
    <t>NİĞDE ÖMER HALİSDEMİR ÜNV</t>
  </si>
  <si>
    <t>NEVZAT ARSLAN</t>
  </si>
  <si>
    <t>TUĞBA ATLAM</t>
  </si>
  <si>
    <t>HARRAN ÜNİVERSİTESİ(ŞANLIURFA)</t>
  </si>
  <si>
    <t>HATİP CEYLAN</t>
  </si>
  <si>
    <t>ÜMİT BERNA KAYA</t>
  </si>
  <si>
    <t>MAHİR TEKİN</t>
  </si>
  <si>
    <t>ZEYNEP TOKUR</t>
  </si>
  <si>
    <t>OĞUZHAN BILDIRCAN</t>
  </si>
  <si>
    <t>KAFKAS ÜNİVERSİTESİ</t>
  </si>
  <si>
    <t>MEKİYE TUTUŞ</t>
  </si>
  <si>
    <t>BARIŞ ROJHAT ALDATMAZ</t>
  </si>
  <si>
    <t>MUHMAMMED ÖDEN</t>
  </si>
  <si>
    <t>MUSTAFA BAYTOK</t>
  </si>
  <si>
    <t>ORDU ÜNİVERSİTESİ</t>
  </si>
  <si>
    <t>ERZİNCAN BİNALİ YILDIRIM ÜNİVERSİTESİ</t>
  </si>
  <si>
    <t>KAFKAS ÜNİVERSİTESİ(KARS)</t>
  </si>
  <si>
    <t>ŞEYMA AKUSTA</t>
  </si>
  <si>
    <t>BERAT BÖÇKÜN</t>
  </si>
  <si>
    <t>ELİF NUR ÇETİNTAŞ</t>
  </si>
  <si>
    <t>CİHANGİR ÖZLÜ</t>
  </si>
  <si>
    <t>ENES BİNİCİ</t>
  </si>
  <si>
    <t>CİVAN ÇIPLAK</t>
  </si>
  <si>
    <t>MUSTAFA HACIÖMEROĞLU</t>
  </si>
  <si>
    <t>HALİÇ ÜNİVERSİTESİ(İSTANBUL)</t>
  </si>
  <si>
    <t>İZZETCAN KARAHAN</t>
  </si>
  <si>
    <t>HİLAL AYTÖRE ŞAHİN</t>
  </si>
  <si>
    <t>TUBA DEĞER</t>
  </si>
  <si>
    <t>HARRAN ÜNİVERSİTESİ (ŞANLIURFA)</t>
  </si>
  <si>
    <t>YUSUF CEYLAN</t>
  </si>
  <si>
    <t>ARJİN ANDIÇ</t>
  </si>
  <si>
    <t>AYŞE YILGI AKKUŞ</t>
  </si>
  <si>
    <t>KAFKAS ÜNİVERSİTESİ (KARS)</t>
  </si>
  <si>
    <t>BEHRAM BİNDAK</t>
  </si>
  <si>
    <t>ATATÜRK ÜNİVERSİTESİ(ERZURUM)</t>
  </si>
  <si>
    <t>MEHMET İSA COÇKUN</t>
  </si>
  <si>
    <t>CAHİT KAÇAR</t>
  </si>
  <si>
    <t>MUHAMMET KORKMAZ</t>
  </si>
  <si>
    <t>ZELAL ÖREK</t>
  </si>
  <si>
    <t>ECE CAN</t>
  </si>
  <si>
    <t>MUHAMMED JİYAN TEYMUROĞLU</t>
  </si>
  <si>
    <t>ÜSKÜDAR ÜNİVERSİTESİ(İSTANBUL)</t>
  </si>
  <si>
    <t>MÜJDE YURTDAŞ</t>
  </si>
  <si>
    <t>***Toplam puan=Not OrtX%30 (+) ÖSYM puanıX%70</t>
  </si>
  <si>
    <t>BOŞ KONTENJAN</t>
  </si>
  <si>
    <r>
      <rPr>
        <b/>
        <sz val="11"/>
        <color theme="1"/>
        <rFont val="Times New Roman"/>
        <family val="1"/>
        <charset val="162"/>
      </rPr>
      <t>Not:</t>
    </r>
    <r>
      <rPr>
        <sz val="11"/>
        <color theme="1"/>
        <rFont val="Times New Roman"/>
        <family val="1"/>
        <charset val="162"/>
      </rPr>
      <t xml:space="preserve"> Asil ve yedek listeye giremeyen öğrenciler müfredat uyumsuzluğu veya belge eksikliği nedeniyle değerlendirme dışı bırakılmıştır. </t>
    </r>
  </si>
  <si>
    <t>AHMET DERVİŞ GÖKDAĞ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</si>
</sst>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charset val="162"/>
      <scheme val="minor"/>
    </font>
    <font>
      <sz val="11"/>
      <color theme="1"/>
      <name val="Times New Roman"/>
      <family val="1"/>
      <charset val="162"/>
    </font>
    <font>
      <sz val="10"/>
      <name val="Times New Roman"/>
      <family val="1"/>
      <charset val="162"/>
    </font>
    <font>
      <sz val="9"/>
      <color theme="1"/>
      <name val="Times New Roman"/>
      <family val="1"/>
      <charset val="162"/>
    </font>
    <font>
      <b/>
      <sz val="9"/>
      <color indexed="8"/>
      <name val="Times New Roman"/>
      <family val="1"/>
      <charset val="162"/>
    </font>
    <font>
      <sz val="11"/>
      <name val="Times New Roman"/>
      <family val="1"/>
      <charset val="162"/>
    </font>
    <font>
      <b/>
      <sz val="11"/>
      <name val="Times New Roman"/>
      <family val="1"/>
      <charset val="162"/>
    </font>
    <font>
      <sz val="20"/>
      <color indexed="8"/>
      <name val="Times New Roman"/>
      <family val="1"/>
      <charset val="162"/>
    </font>
    <font>
      <b/>
      <sz val="9"/>
      <color theme="1"/>
      <name val="Times New Roman"/>
      <family val="1"/>
      <charset val="162"/>
    </font>
    <font>
      <sz val="10"/>
      <color rgb="FFFF0000"/>
      <name val="Times New Roman"/>
      <family val="1"/>
      <charset val="162"/>
    </font>
    <font>
      <sz val="20"/>
      <name val="Times New Roman"/>
      <family val="1"/>
      <charset val="162"/>
    </font>
    <font>
      <b/>
      <sz val="20"/>
      <name val="Times New Roman"/>
      <family val="1"/>
      <charset val="162"/>
    </font>
    <font>
      <b/>
      <sz val="11"/>
      <color theme="1"/>
      <name val="Times New Roman"/>
      <family val="1"/>
      <charset val="162"/>
    </font>
  </fonts>
  <fills count="2">
    <fill>
      <patternFill patternType="none"/>
    </fill>
    <fill>
      <patternFill patternType="gray125"/>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s>
  <cellStyleXfs count="1">
    <xf numFmtId="0" fontId="0" fillId="0" borderId="0"/>
  </cellStyleXfs>
  <cellXfs count="58">
    <xf numFmtId="0" fontId="0" fillId="0" borderId="0" xfId="0"/>
    <xf numFmtId="0" fontId="1" fillId="0" borderId="0" xfId="0" applyFont="1"/>
    <xf numFmtId="0" fontId="1" fillId="0" borderId="0" xfId="0" applyFont="1" applyBorder="1"/>
    <xf numFmtId="0" fontId="2" fillId="0" borderId="0" xfId="0" applyFont="1" applyAlignment="1">
      <alignment vertical="center"/>
    </xf>
    <xf numFmtId="9" fontId="4" fillId="0" borderId="1" xfId="0" applyNumberFormat="1" applyFont="1" applyBorder="1" applyAlignment="1">
      <alignment horizontal="left" vertical="center"/>
    </xf>
    <xf numFmtId="0" fontId="3" fillId="0" borderId="1" xfId="0" applyFont="1" applyBorder="1"/>
    <xf numFmtId="0" fontId="3" fillId="0" borderId="0" xfId="0" applyFont="1" applyBorder="1"/>
    <xf numFmtId="0" fontId="5" fillId="0" borderId="0" xfId="0" applyFont="1" applyAlignment="1">
      <alignment horizontal="left" vertical="center" indent="15"/>
    </xf>
    <xf numFmtId="0" fontId="5" fillId="0" borderId="0" xfId="0" applyFont="1" applyAlignment="1">
      <alignment vertical="center"/>
    </xf>
    <xf numFmtId="0" fontId="1" fillId="0" borderId="0" xfId="0" applyFont="1" applyAlignment="1">
      <alignment horizontal="center"/>
    </xf>
    <xf numFmtId="0" fontId="1" fillId="0" borderId="0" xfId="0" applyFont="1" applyBorder="1" applyAlignment="1">
      <alignment horizontal="left"/>
    </xf>
    <xf numFmtId="0" fontId="4" fillId="0" borderId="1" xfId="0" applyFont="1" applyBorder="1" applyAlignment="1">
      <alignment horizontal="left" vertical="center"/>
    </xf>
    <xf numFmtId="0" fontId="4" fillId="0" borderId="2" xfId="0" applyFont="1" applyBorder="1" applyAlignment="1">
      <alignment horizontal="center" vertical="center" wrapText="1"/>
    </xf>
    <xf numFmtId="0" fontId="4" fillId="0" borderId="1" xfId="0" applyFont="1" applyBorder="1" applyAlignment="1">
      <alignment horizontal="left" vertical="center" wrapText="1"/>
    </xf>
    <xf numFmtId="0" fontId="3" fillId="0" borderId="0" xfId="0" applyFont="1"/>
    <xf numFmtId="0" fontId="3" fillId="0" borderId="5" xfId="0" applyFont="1" applyBorder="1"/>
    <xf numFmtId="0" fontId="5" fillId="0" borderId="1" xfId="0" applyFont="1" applyBorder="1" applyAlignment="1">
      <alignment horizontal="left"/>
    </xf>
    <xf numFmtId="0" fontId="5" fillId="0" borderId="1" xfId="0" applyFont="1" applyBorder="1" applyAlignment="1">
      <alignment horizontal="left" wrapText="1"/>
    </xf>
    <xf numFmtId="0" fontId="5" fillId="0" borderId="1" xfId="0" applyFont="1" applyBorder="1" applyAlignment="1">
      <alignment horizontal="center"/>
    </xf>
    <xf numFmtId="0" fontId="8" fillId="0" borderId="0" xfId="0" applyFont="1"/>
    <xf numFmtId="2" fontId="5" fillId="0" borderId="1" xfId="0" applyNumberFormat="1" applyFont="1" applyBorder="1" applyAlignment="1">
      <alignment horizontal="left"/>
    </xf>
    <xf numFmtId="0" fontId="1" fillId="0" borderId="1" xfId="0" applyFont="1" applyBorder="1"/>
    <xf numFmtId="0" fontId="1" fillId="0" borderId="1" xfId="0" applyFont="1" applyBorder="1" applyAlignment="1">
      <alignment horizontal="left"/>
    </xf>
    <xf numFmtId="0" fontId="1" fillId="0" borderId="1" xfId="0" applyFont="1" applyBorder="1" applyAlignment="1">
      <alignment horizontal="center"/>
    </xf>
    <xf numFmtId="0" fontId="2" fillId="0" borderId="1" xfId="0" applyFont="1" applyBorder="1" applyAlignment="1">
      <alignment horizontal="left" wrapText="1"/>
    </xf>
    <xf numFmtId="0" fontId="2" fillId="0" borderId="1" xfId="0" applyFont="1" applyBorder="1" applyAlignment="1">
      <alignment horizontal="center"/>
    </xf>
    <xf numFmtId="0" fontId="2" fillId="0" borderId="1" xfId="0" applyFont="1" applyBorder="1" applyAlignment="1">
      <alignment horizontal="left"/>
    </xf>
    <xf numFmtId="2" fontId="2" fillId="0" borderId="1" xfId="0" applyNumberFormat="1" applyFont="1" applyBorder="1" applyAlignment="1">
      <alignment horizontal="left"/>
    </xf>
    <xf numFmtId="0" fontId="9" fillId="0" borderId="1" xfId="0" applyFont="1" applyBorder="1" applyAlignment="1">
      <alignment horizontal="left"/>
    </xf>
    <xf numFmtId="0" fontId="5" fillId="0" borderId="1" xfId="0" applyFont="1" applyBorder="1" applyAlignment="1">
      <alignment horizontal="right"/>
    </xf>
    <xf numFmtId="0" fontId="3" fillId="0" borderId="0" xfId="0" applyFont="1" applyAlignment="1">
      <alignment horizontal="center"/>
    </xf>
    <xf numFmtId="0" fontId="3" fillId="0" borderId="0" xfId="0" applyFont="1" applyBorder="1" applyAlignment="1">
      <alignment horizontal="left"/>
    </xf>
    <xf numFmtId="0" fontId="1" fillId="0" borderId="0" xfId="0" applyFont="1" applyAlignment="1">
      <alignment horizontal="left"/>
    </xf>
    <xf numFmtId="0" fontId="5" fillId="0" borderId="0" xfId="0" applyFont="1" applyAlignment="1">
      <alignment horizontal="justify"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3" fillId="0" borderId="6" xfId="0" applyFont="1" applyBorder="1" applyAlignment="1"/>
    <xf numFmtId="0" fontId="3" fillId="0" borderId="4" xfId="0" applyFont="1" applyBorder="1" applyAlignment="1"/>
    <xf numFmtId="0" fontId="4" fillId="0" borderId="1" xfId="0" applyFont="1" applyBorder="1" applyAlignment="1">
      <alignment horizontal="left" vertical="center" wrapText="1"/>
    </xf>
    <xf numFmtId="0" fontId="4" fillId="0" borderId="1" xfId="0" applyFont="1" applyBorder="1" applyAlignment="1">
      <alignment horizontal="center"/>
    </xf>
    <xf numFmtId="0" fontId="4" fillId="0" borderId="1" xfId="0" applyFont="1" applyBorder="1" applyAlignment="1">
      <alignment horizontal="left" vertical="center"/>
    </xf>
    <xf numFmtId="0" fontId="4" fillId="0" borderId="1" xfId="0" applyFont="1" applyBorder="1" applyAlignment="1">
      <alignment horizontal="center" vertical="center" wrapText="1"/>
    </xf>
    <xf numFmtId="49" fontId="4" fillId="0" borderId="2" xfId="0" applyNumberFormat="1" applyFont="1" applyBorder="1" applyAlignment="1">
      <alignment horizontal="center" vertical="center" wrapText="1"/>
    </xf>
    <xf numFmtId="49" fontId="4" fillId="0" borderId="3" xfId="0" applyNumberFormat="1" applyFont="1" applyBorder="1" applyAlignment="1">
      <alignment horizontal="center" vertical="center" wrapText="1"/>
    </xf>
    <xf numFmtId="0" fontId="7" fillId="0" borderId="2" xfId="0" applyFont="1" applyBorder="1" applyAlignment="1">
      <alignment horizontal="center" vertical="center" wrapText="1"/>
    </xf>
    <xf numFmtId="0" fontId="7" fillId="0" borderId="7" xfId="0" applyFont="1" applyBorder="1" applyAlignment="1">
      <alignment horizontal="center" vertical="center" wrapText="1"/>
    </xf>
    <xf numFmtId="0" fontId="7"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3" xfId="0" applyFont="1" applyBorder="1" applyAlignment="1">
      <alignment horizontal="center" vertical="center" wrapText="1"/>
    </xf>
    <xf numFmtId="0" fontId="11" fillId="0" borderId="1" xfId="0" applyFont="1" applyBorder="1" applyAlignment="1">
      <alignment horizontal="center" vertical="center" wrapText="1"/>
    </xf>
    <xf numFmtId="0" fontId="4" fillId="0" borderId="3" xfId="0" applyFont="1" applyBorder="1" applyAlignment="1">
      <alignment horizontal="center"/>
    </xf>
    <xf numFmtId="0" fontId="2" fillId="0" borderId="0" xfId="0" applyFont="1" applyBorder="1" applyAlignment="1">
      <alignment horizontal="left" wrapText="1"/>
    </xf>
    <xf numFmtId="0" fontId="2" fillId="0" borderId="0" xfId="0" applyFont="1" applyBorder="1" applyAlignment="1">
      <alignment horizontal="center"/>
    </xf>
    <xf numFmtId="0" fontId="2" fillId="0" borderId="0" xfId="0" applyFont="1" applyBorder="1" applyAlignment="1">
      <alignment horizontal="left"/>
    </xf>
    <xf numFmtId="2" fontId="2" fillId="0" borderId="0" xfId="0" applyNumberFormat="1" applyFont="1" applyBorder="1" applyAlignment="1">
      <alignment horizontal="left"/>
    </xf>
    <xf numFmtId="0" fontId="5" fillId="0" borderId="0" xfId="0" applyFont="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0"/>
  <sheetViews>
    <sheetView tabSelected="1" zoomScaleNormal="100" workbookViewId="0">
      <selection activeCell="C72" sqref="C72"/>
    </sheetView>
  </sheetViews>
  <sheetFormatPr defaultRowHeight="15" x14ac:dyDescent="0.25"/>
  <cols>
    <col min="1" max="1" width="8.28515625" style="1" customWidth="1"/>
    <col min="2" max="2" width="38.5703125" style="1" customWidth="1"/>
    <col min="3" max="3" width="40.140625" style="1" bestFit="1" customWidth="1"/>
    <col min="4" max="4" width="6.42578125" style="9" customWidth="1"/>
    <col min="5" max="5" width="11.42578125" style="1" bestFit="1" customWidth="1"/>
    <col min="6" max="6" width="11.140625" style="1" bestFit="1" customWidth="1"/>
    <col min="7" max="7" width="6.28515625" style="1" bestFit="1" customWidth="1"/>
    <col min="8" max="8" width="10" style="1" bestFit="1" customWidth="1"/>
    <col min="9" max="9" width="10.140625" style="1" bestFit="1" customWidth="1"/>
    <col min="10" max="10" width="9.140625" style="1" customWidth="1"/>
    <col min="11" max="11" width="6.140625" style="32" bestFit="1" customWidth="1"/>
    <col min="12" max="12" width="7.140625" style="1" bestFit="1" customWidth="1"/>
    <col min="13" max="13" width="11.140625" style="1" customWidth="1"/>
    <col min="14" max="14" width="36.5703125" style="1" bestFit="1" customWidth="1"/>
    <col min="15" max="15" width="9.85546875" style="1" customWidth="1"/>
    <col min="16" max="16384" width="9.140625" style="1"/>
  </cols>
  <sheetData>
    <row r="1" spans="1:14" s="14" customFormat="1" ht="12" x14ac:dyDescent="0.2">
      <c r="B1" s="40" t="s">
        <v>8</v>
      </c>
      <c r="C1" s="40"/>
      <c r="D1" s="40"/>
      <c r="E1" s="40"/>
      <c r="F1" s="40"/>
      <c r="G1" s="40"/>
      <c r="H1" s="40"/>
      <c r="I1" s="40"/>
      <c r="J1" s="40"/>
      <c r="K1" s="40"/>
      <c r="L1" s="40"/>
      <c r="M1" s="40"/>
      <c r="N1" s="40"/>
    </row>
    <row r="2" spans="1:14" s="14" customFormat="1" ht="12" x14ac:dyDescent="0.2">
      <c r="B2" s="40" t="s">
        <v>25</v>
      </c>
      <c r="C2" s="40"/>
      <c r="D2" s="40"/>
      <c r="E2" s="40"/>
      <c r="F2" s="40"/>
      <c r="G2" s="40"/>
      <c r="H2" s="40"/>
      <c r="I2" s="40"/>
      <c r="J2" s="40"/>
      <c r="K2" s="40"/>
      <c r="L2" s="40"/>
      <c r="M2" s="40"/>
      <c r="N2" s="40"/>
    </row>
    <row r="3" spans="1:14" s="14" customFormat="1" ht="43.5" customHeight="1" x14ac:dyDescent="0.2">
      <c r="A3" s="5"/>
      <c r="B3" s="41" t="s">
        <v>0</v>
      </c>
      <c r="C3" s="13" t="s">
        <v>1</v>
      </c>
      <c r="D3" s="34" t="s">
        <v>5</v>
      </c>
      <c r="E3" s="42" t="s">
        <v>6</v>
      </c>
      <c r="F3" s="42"/>
      <c r="G3" s="43" t="s">
        <v>10</v>
      </c>
      <c r="H3" s="34" t="s">
        <v>9</v>
      </c>
      <c r="I3" s="34" t="s">
        <v>26</v>
      </c>
      <c r="J3" s="36" t="s">
        <v>7</v>
      </c>
      <c r="K3" s="37"/>
      <c r="L3" s="38"/>
      <c r="M3" s="39" t="s">
        <v>2</v>
      </c>
      <c r="N3" s="39" t="s">
        <v>85</v>
      </c>
    </row>
    <row r="4" spans="1:14" s="14" customFormat="1" ht="84" x14ac:dyDescent="0.2">
      <c r="A4" s="5"/>
      <c r="B4" s="41"/>
      <c r="C4" s="13"/>
      <c r="D4" s="35"/>
      <c r="E4" s="11" t="s">
        <v>4</v>
      </c>
      <c r="F4" s="4">
        <v>0.7</v>
      </c>
      <c r="G4" s="44"/>
      <c r="H4" s="35"/>
      <c r="I4" s="35"/>
      <c r="J4" s="12" t="s">
        <v>11</v>
      </c>
      <c r="K4" s="11" t="s">
        <v>3</v>
      </c>
      <c r="L4" s="4">
        <v>0.3</v>
      </c>
      <c r="M4" s="39"/>
      <c r="N4" s="39"/>
    </row>
    <row r="5" spans="1:14" s="19" customFormat="1" ht="15" customHeight="1" x14ac:dyDescent="0.25">
      <c r="A5" s="15" t="s">
        <v>14</v>
      </c>
      <c r="B5" s="16" t="s">
        <v>70</v>
      </c>
      <c r="C5" s="17" t="s">
        <v>33</v>
      </c>
      <c r="D5" s="18">
        <v>2</v>
      </c>
      <c r="E5" s="16">
        <v>497.62790000000001</v>
      </c>
      <c r="F5" s="16">
        <f t="shared" ref="F5:F13" si="0">AVERAGE(E5*0.7)</f>
        <v>348.33952999999997</v>
      </c>
      <c r="G5" s="18">
        <v>2020</v>
      </c>
      <c r="H5" s="16"/>
      <c r="I5" s="16">
        <f t="shared" ref="I5:I13" si="1">AVERAGEA(H5*0.7)</f>
        <v>0</v>
      </c>
      <c r="J5" s="16"/>
      <c r="K5" s="16">
        <v>78</v>
      </c>
      <c r="L5" s="16">
        <f t="shared" ref="L5:L13" si="2">AVERAGE(K5*0.3)</f>
        <v>23.4</v>
      </c>
      <c r="M5" s="16">
        <f t="shared" ref="M5:M14" si="3">SUM(F5+L5)</f>
        <v>371.73952999999995</v>
      </c>
      <c r="N5" s="45">
        <v>3</v>
      </c>
    </row>
    <row r="6" spans="1:14" s="19" customFormat="1" ht="15" customHeight="1" x14ac:dyDescent="0.25">
      <c r="A6" s="15" t="s">
        <v>15</v>
      </c>
      <c r="B6" s="16" t="s">
        <v>71</v>
      </c>
      <c r="C6" s="17" t="s">
        <v>69</v>
      </c>
      <c r="D6" s="18">
        <v>2</v>
      </c>
      <c r="E6" s="16">
        <v>495.30464000000001</v>
      </c>
      <c r="F6" s="16">
        <f t="shared" si="0"/>
        <v>346.71324799999996</v>
      </c>
      <c r="G6" s="18">
        <v>2020</v>
      </c>
      <c r="H6" s="16"/>
      <c r="I6" s="16">
        <f t="shared" si="1"/>
        <v>0</v>
      </c>
      <c r="J6" s="16"/>
      <c r="K6" s="20">
        <v>83</v>
      </c>
      <c r="L6" s="16">
        <f t="shared" si="2"/>
        <v>24.9</v>
      </c>
      <c r="M6" s="16">
        <f t="shared" si="3"/>
        <v>371.61324799999994</v>
      </c>
      <c r="N6" s="46"/>
    </row>
    <row r="7" spans="1:14" s="19" customFormat="1" ht="15" customHeight="1" x14ac:dyDescent="0.25">
      <c r="A7" s="15" t="s">
        <v>16</v>
      </c>
      <c r="B7" s="16" t="s">
        <v>72</v>
      </c>
      <c r="C7" s="17" t="s">
        <v>73</v>
      </c>
      <c r="D7" s="18">
        <v>2</v>
      </c>
      <c r="E7" s="16">
        <v>495.11682999999999</v>
      </c>
      <c r="F7" s="16">
        <f t="shared" si="0"/>
        <v>346.58178099999998</v>
      </c>
      <c r="G7" s="18">
        <v>2020</v>
      </c>
      <c r="H7" s="16"/>
      <c r="I7" s="16">
        <f t="shared" si="1"/>
        <v>0</v>
      </c>
      <c r="J7" s="16"/>
      <c r="K7" s="16">
        <v>83</v>
      </c>
      <c r="L7" s="16">
        <f t="shared" si="2"/>
        <v>24.9</v>
      </c>
      <c r="M7" s="16">
        <f t="shared" si="3"/>
        <v>371.48178099999996</v>
      </c>
      <c r="N7" s="46"/>
    </row>
    <row r="8" spans="1:14" s="14" customFormat="1" ht="15" customHeight="1" x14ac:dyDescent="0.25">
      <c r="A8" s="15" t="s">
        <v>17</v>
      </c>
      <c r="B8" s="16" t="s">
        <v>74</v>
      </c>
      <c r="C8" s="16" t="s">
        <v>75</v>
      </c>
      <c r="D8" s="18">
        <v>2</v>
      </c>
      <c r="E8" s="16">
        <v>492.64434999999997</v>
      </c>
      <c r="F8" s="16">
        <f t="shared" si="0"/>
        <v>344.85104499999994</v>
      </c>
      <c r="G8" s="18">
        <v>2020</v>
      </c>
      <c r="H8" s="16"/>
      <c r="I8" s="16">
        <f t="shared" si="1"/>
        <v>0</v>
      </c>
      <c r="J8" s="16"/>
      <c r="K8" s="16">
        <v>88</v>
      </c>
      <c r="L8" s="16">
        <f t="shared" si="2"/>
        <v>26.4</v>
      </c>
      <c r="M8" s="16">
        <f t="shared" si="3"/>
        <v>371.25104499999992</v>
      </c>
      <c r="N8" s="46"/>
    </row>
    <row r="9" spans="1:14" s="14" customFormat="1" ht="18.75" customHeight="1" x14ac:dyDescent="0.25">
      <c r="A9" s="15" t="s">
        <v>18</v>
      </c>
      <c r="B9" s="16" t="s">
        <v>76</v>
      </c>
      <c r="C9" s="16" t="s">
        <v>75</v>
      </c>
      <c r="D9" s="18">
        <v>2</v>
      </c>
      <c r="E9" s="16">
        <v>492.64</v>
      </c>
      <c r="F9" s="16">
        <f t="shared" si="0"/>
        <v>344.84799999999996</v>
      </c>
      <c r="G9" s="18">
        <v>2020</v>
      </c>
      <c r="H9" s="16"/>
      <c r="I9" s="16">
        <f t="shared" si="1"/>
        <v>0</v>
      </c>
      <c r="J9" s="16"/>
      <c r="K9" s="16">
        <v>88</v>
      </c>
      <c r="L9" s="16">
        <f t="shared" si="2"/>
        <v>26.4</v>
      </c>
      <c r="M9" s="16">
        <f t="shared" si="3"/>
        <v>371.24799999999993</v>
      </c>
      <c r="N9" s="46"/>
    </row>
    <row r="10" spans="1:14" s="14" customFormat="1" ht="15" customHeight="1" x14ac:dyDescent="0.25">
      <c r="A10" s="15" t="s">
        <v>19</v>
      </c>
      <c r="B10" s="16" t="s">
        <v>77</v>
      </c>
      <c r="C10" s="17" t="s">
        <v>73</v>
      </c>
      <c r="D10" s="18">
        <v>2</v>
      </c>
      <c r="E10" s="16">
        <v>491.62074000000001</v>
      </c>
      <c r="F10" s="16">
        <f t="shared" si="0"/>
        <v>344.13451800000001</v>
      </c>
      <c r="G10" s="18">
        <v>2020</v>
      </c>
      <c r="H10" s="16"/>
      <c r="I10" s="16">
        <f t="shared" si="1"/>
        <v>0</v>
      </c>
      <c r="J10" s="16"/>
      <c r="K10" s="16">
        <v>90</v>
      </c>
      <c r="L10" s="16">
        <f t="shared" si="2"/>
        <v>27</v>
      </c>
      <c r="M10" s="16">
        <f t="shared" si="3"/>
        <v>371.13451800000001</v>
      </c>
      <c r="N10" s="46"/>
    </row>
    <row r="11" spans="1:14" s="14" customFormat="1" ht="15" customHeight="1" x14ac:dyDescent="0.25">
      <c r="A11" s="15" t="s">
        <v>20</v>
      </c>
      <c r="B11" s="16" t="s">
        <v>78</v>
      </c>
      <c r="C11" s="17" t="s">
        <v>73</v>
      </c>
      <c r="D11" s="18">
        <v>2</v>
      </c>
      <c r="E11" s="16">
        <v>491.58960999999999</v>
      </c>
      <c r="F11" s="16">
        <f t="shared" si="0"/>
        <v>344.11272699999995</v>
      </c>
      <c r="G11" s="18">
        <v>2020</v>
      </c>
      <c r="H11" s="16"/>
      <c r="I11" s="16">
        <f t="shared" si="1"/>
        <v>0</v>
      </c>
      <c r="J11" s="16"/>
      <c r="K11" s="16">
        <v>90</v>
      </c>
      <c r="L11" s="16">
        <f t="shared" si="2"/>
        <v>27</v>
      </c>
      <c r="M11" s="16">
        <f t="shared" si="3"/>
        <v>371.11272699999995</v>
      </c>
      <c r="N11" s="46"/>
    </row>
    <row r="12" spans="1:14" s="14" customFormat="1" ht="15" customHeight="1" x14ac:dyDescent="0.25">
      <c r="A12" s="15" t="s">
        <v>21</v>
      </c>
      <c r="B12" s="21" t="s">
        <v>79</v>
      </c>
      <c r="C12" s="21" t="s">
        <v>33</v>
      </c>
      <c r="D12" s="18">
        <v>2</v>
      </c>
      <c r="E12" s="22">
        <v>495.83584000000002</v>
      </c>
      <c r="F12" s="16">
        <f t="shared" si="0"/>
        <v>347.08508799999998</v>
      </c>
      <c r="G12" s="23">
        <v>2020</v>
      </c>
      <c r="H12" s="21"/>
      <c r="I12" s="16">
        <f t="shared" si="1"/>
        <v>0</v>
      </c>
      <c r="J12" s="21"/>
      <c r="K12" s="22">
        <v>80</v>
      </c>
      <c r="L12" s="16">
        <f t="shared" si="2"/>
        <v>24</v>
      </c>
      <c r="M12" s="16">
        <f t="shared" si="3"/>
        <v>371.08508799999998</v>
      </c>
      <c r="N12" s="46"/>
    </row>
    <row r="13" spans="1:14" s="14" customFormat="1" ht="15" customHeight="1" x14ac:dyDescent="0.25">
      <c r="A13" s="15" t="s">
        <v>22</v>
      </c>
      <c r="B13" s="16" t="s">
        <v>80</v>
      </c>
      <c r="C13" s="17" t="s">
        <v>73</v>
      </c>
      <c r="D13" s="18">
        <v>2</v>
      </c>
      <c r="E13" s="16">
        <v>491.48716999999999</v>
      </c>
      <c r="F13" s="16">
        <f t="shared" si="0"/>
        <v>344.04101899999995</v>
      </c>
      <c r="G13" s="18">
        <v>2020</v>
      </c>
      <c r="H13" s="16"/>
      <c r="I13" s="16">
        <f t="shared" si="1"/>
        <v>0</v>
      </c>
      <c r="J13" s="16"/>
      <c r="K13" s="16">
        <v>90</v>
      </c>
      <c r="L13" s="16">
        <f t="shared" si="2"/>
        <v>27</v>
      </c>
      <c r="M13" s="16">
        <f t="shared" si="3"/>
        <v>371.04101899999995</v>
      </c>
      <c r="N13" s="46"/>
    </row>
    <row r="14" spans="1:14" s="14" customFormat="1" x14ac:dyDescent="0.25">
      <c r="A14" s="15" t="s">
        <v>23</v>
      </c>
      <c r="B14" s="17" t="s">
        <v>81</v>
      </c>
      <c r="C14" s="17" t="s">
        <v>82</v>
      </c>
      <c r="D14" s="18">
        <v>2</v>
      </c>
      <c r="E14" s="16">
        <v>489.74450999999999</v>
      </c>
      <c r="F14" s="16">
        <f t="shared" ref="F14" si="4">AVERAGE(E14*0.7)</f>
        <v>342.82115699999997</v>
      </c>
      <c r="G14" s="18">
        <v>2020</v>
      </c>
      <c r="H14" s="16"/>
      <c r="I14" s="16">
        <f t="shared" ref="I14" si="5">AVERAGEA(H14*0.7)</f>
        <v>0</v>
      </c>
      <c r="J14" s="16"/>
      <c r="K14" s="16">
        <v>93.77</v>
      </c>
      <c r="L14" s="16">
        <f t="shared" ref="L14" si="6">AVERAGE(K14*0.3)</f>
        <v>28.130999999999997</v>
      </c>
      <c r="M14" s="16">
        <f t="shared" si="3"/>
        <v>370.95215699999994</v>
      </c>
      <c r="N14" s="47"/>
    </row>
    <row r="15" spans="1:14" s="14" customFormat="1" ht="24.95" customHeight="1" x14ac:dyDescent="0.2">
      <c r="B15" s="24"/>
      <c r="C15" s="24"/>
      <c r="D15" s="25"/>
      <c r="E15" s="26"/>
      <c r="F15" s="26"/>
      <c r="G15" s="26"/>
      <c r="H15" s="26"/>
      <c r="I15" s="26"/>
      <c r="J15" s="26"/>
      <c r="K15" s="27"/>
      <c r="L15" s="26"/>
      <c r="M15" s="26"/>
      <c r="N15" s="5"/>
    </row>
    <row r="16" spans="1:14" s="14" customFormat="1" ht="12" x14ac:dyDescent="0.2">
      <c r="B16" s="40" t="s">
        <v>8</v>
      </c>
      <c r="C16" s="40"/>
      <c r="D16" s="40"/>
      <c r="E16" s="40"/>
      <c r="F16" s="40"/>
      <c r="G16" s="40"/>
      <c r="H16" s="40"/>
      <c r="I16" s="40"/>
      <c r="J16" s="40"/>
      <c r="K16" s="40"/>
      <c r="L16" s="40"/>
      <c r="M16" s="40"/>
      <c r="N16" s="40"/>
    </row>
    <row r="17" spans="1:14" s="14" customFormat="1" ht="12" x14ac:dyDescent="0.2">
      <c r="B17" s="40" t="s">
        <v>25</v>
      </c>
      <c r="C17" s="40"/>
      <c r="D17" s="40"/>
      <c r="E17" s="40"/>
      <c r="F17" s="40"/>
      <c r="G17" s="40"/>
      <c r="H17" s="40"/>
      <c r="I17" s="40"/>
      <c r="J17" s="40"/>
      <c r="K17" s="40"/>
      <c r="L17" s="40"/>
      <c r="M17" s="40"/>
      <c r="N17" s="40"/>
    </row>
    <row r="18" spans="1:14" s="14" customFormat="1" ht="43.5" customHeight="1" x14ac:dyDescent="0.2">
      <c r="A18" s="5"/>
      <c r="B18" s="41" t="s">
        <v>0</v>
      </c>
      <c r="C18" s="13" t="s">
        <v>1</v>
      </c>
      <c r="D18" s="34" t="s">
        <v>5</v>
      </c>
      <c r="E18" s="42" t="s">
        <v>6</v>
      </c>
      <c r="F18" s="42"/>
      <c r="G18" s="43" t="s">
        <v>10</v>
      </c>
      <c r="H18" s="34" t="s">
        <v>9</v>
      </c>
      <c r="I18" s="34" t="s">
        <v>26</v>
      </c>
      <c r="J18" s="36" t="s">
        <v>7</v>
      </c>
      <c r="K18" s="37"/>
      <c r="L18" s="38"/>
      <c r="M18" s="39" t="s">
        <v>2</v>
      </c>
      <c r="N18" s="39" t="s">
        <v>85</v>
      </c>
    </row>
    <row r="19" spans="1:14" s="14" customFormat="1" ht="84" x14ac:dyDescent="0.2">
      <c r="A19" s="5"/>
      <c r="B19" s="41"/>
      <c r="C19" s="13"/>
      <c r="D19" s="35"/>
      <c r="E19" s="11" t="s">
        <v>4</v>
      </c>
      <c r="F19" s="4">
        <v>0.7</v>
      </c>
      <c r="G19" s="44"/>
      <c r="H19" s="35"/>
      <c r="I19" s="35"/>
      <c r="J19" s="12" t="s">
        <v>11</v>
      </c>
      <c r="K19" s="11" t="s">
        <v>3</v>
      </c>
      <c r="L19" s="4">
        <v>0.3</v>
      </c>
      <c r="M19" s="39"/>
      <c r="N19" s="39"/>
    </row>
    <row r="20" spans="1:14" s="14" customFormat="1" ht="15" customHeight="1" x14ac:dyDescent="0.2">
      <c r="A20" s="15" t="s">
        <v>14</v>
      </c>
      <c r="B20" s="26" t="s">
        <v>58</v>
      </c>
      <c r="C20" s="24" t="s">
        <v>57</v>
      </c>
      <c r="D20" s="25">
        <v>3</v>
      </c>
      <c r="E20" s="26">
        <v>468.73198000000002</v>
      </c>
      <c r="F20" s="26">
        <f t="shared" ref="F20:F29" si="7">AVERAGE(E20*0.7)</f>
        <v>328.11238600000001</v>
      </c>
      <c r="G20" s="26">
        <v>2019</v>
      </c>
      <c r="H20" s="28"/>
      <c r="I20" s="26">
        <f t="shared" ref="I20:I29" si="8">AVERAGEA(H20*0.7)</f>
        <v>0</v>
      </c>
      <c r="J20" s="26"/>
      <c r="K20" s="27">
        <v>86</v>
      </c>
      <c r="L20" s="26">
        <f t="shared" ref="L20:L29" si="9">AVERAGE(K20*0.3)</f>
        <v>25.8</v>
      </c>
      <c r="M20" s="26">
        <f>SUM(F20+L20)</f>
        <v>353.91238600000003</v>
      </c>
      <c r="N20" s="48">
        <v>2</v>
      </c>
    </row>
    <row r="21" spans="1:14" s="14" customFormat="1" ht="15" customHeight="1" x14ac:dyDescent="0.2">
      <c r="A21" s="15" t="s">
        <v>15</v>
      </c>
      <c r="B21" s="26" t="s">
        <v>59</v>
      </c>
      <c r="C21" s="24" t="s">
        <v>27</v>
      </c>
      <c r="D21" s="25">
        <v>3</v>
      </c>
      <c r="E21" s="26">
        <v>460.80948999999998</v>
      </c>
      <c r="F21" s="26">
        <f t="shared" si="7"/>
        <v>322.56664299999994</v>
      </c>
      <c r="G21" s="26">
        <v>2017</v>
      </c>
      <c r="H21" s="26">
        <v>477.48185999999998</v>
      </c>
      <c r="I21" s="26">
        <f t="shared" si="8"/>
        <v>334.23730199999994</v>
      </c>
      <c r="J21" s="26"/>
      <c r="K21" s="26">
        <v>65.5</v>
      </c>
      <c r="L21" s="26">
        <f t="shared" si="9"/>
        <v>19.649999999999999</v>
      </c>
      <c r="M21" s="26">
        <f>SUM(I21+L21)</f>
        <v>353.88730199999992</v>
      </c>
      <c r="N21" s="49"/>
    </row>
    <row r="22" spans="1:14" s="19" customFormat="1" ht="15" customHeight="1" x14ac:dyDescent="0.2">
      <c r="A22" s="15" t="s">
        <v>16</v>
      </c>
      <c r="B22" s="26" t="s">
        <v>60</v>
      </c>
      <c r="C22" s="24" t="s">
        <v>55</v>
      </c>
      <c r="D22" s="25">
        <v>3</v>
      </c>
      <c r="E22" s="26">
        <v>472.57868999999999</v>
      </c>
      <c r="F22" s="26">
        <f t="shared" si="7"/>
        <v>330.80508299999997</v>
      </c>
      <c r="G22" s="26">
        <v>2019</v>
      </c>
      <c r="H22" s="28"/>
      <c r="I22" s="26">
        <f t="shared" si="8"/>
        <v>0</v>
      </c>
      <c r="J22" s="26"/>
      <c r="K22" s="26">
        <v>76.8</v>
      </c>
      <c r="L22" s="26">
        <f t="shared" si="9"/>
        <v>23.04</v>
      </c>
      <c r="M22" s="26">
        <f t="shared" ref="M22:M29" si="10">SUM(F22+L22)</f>
        <v>353.84508299999999</v>
      </c>
      <c r="N22" s="49"/>
    </row>
    <row r="23" spans="1:14" s="14" customFormat="1" ht="12.75" x14ac:dyDescent="0.2">
      <c r="A23" s="15" t="s">
        <v>17</v>
      </c>
      <c r="B23" s="26" t="s">
        <v>61</v>
      </c>
      <c r="C23" s="24" t="s">
        <v>56</v>
      </c>
      <c r="D23" s="25">
        <v>3</v>
      </c>
      <c r="E23" s="26">
        <v>469.13258999999999</v>
      </c>
      <c r="F23" s="26">
        <f t="shared" si="7"/>
        <v>328.39281299999999</v>
      </c>
      <c r="G23" s="26">
        <v>2019</v>
      </c>
      <c r="H23" s="28"/>
      <c r="I23" s="26">
        <f t="shared" si="8"/>
        <v>0</v>
      </c>
      <c r="J23" s="26"/>
      <c r="K23" s="26">
        <v>84</v>
      </c>
      <c r="L23" s="26">
        <f t="shared" si="9"/>
        <v>25.2</v>
      </c>
      <c r="M23" s="26">
        <f t="shared" si="10"/>
        <v>353.59281299999998</v>
      </c>
      <c r="N23" s="49"/>
    </row>
    <row r="24" spans="1:14" s="14" customFormat="1" ht="15" customHeight="1" x14ac:dyDescent="0.2">
      <c r="A24" s="15" t="s">
        <v>18</v>
      </c>
      <c r="B24" s="26" t="s">
        <v>62</v>
      </c>
      <c r="C24" s="24" t="s">
        <v>31</v>
      </c>
      <c r="D24" s="25">
        <v>3</v>
      </c>
      <c r="E24" s="26">
        <v>475.69447000000002</v>
      </c>
      <c r="F24" s="26">
        <f t="shared" si="7"/>
        <v>332.98612900000001</v>
      </c>
      <c r="G24" s="26">
        <v>2019</v>
      </c>
      <c r="H24" s="26"/>
      <c r="I24" s="26">
        <f t="shared" si="8"/>
        <v>0</v>
      </c>
      <c r="J24" s="26"/>
      <c r="K24" s="26">
        <v>67.8</v>
      </c>
      <c r="L24" s="26">
        <f t="shared" si="9"/>
        <v>20.34</v>
      </c>
      <c r="M24" s="26">
        <f t="shared" si="10"/>
        <v>353.32612899999998</v>
      </c>
      <c r="N24" s="49"/>
    </row>
    <row r="25" spans="1:14" s="14" customFormat="1" ht="15" customHeight="1" x14ac:dyDescent="0.2">
      <c r="A25" s="15" t="s">
        <v>19</v>
      </c>
      <c r="B25" s="26" t="s">
        <v>63</v>
      </c>
      <c r="C25" s="24" t="s">
        <v>56</v>
      </c>
      <c r="D25" s="25">
        <v>3</v>
      </c>
      <c r="E25" s="26">
        <v>469.30687</v>
      </c>
      <c r="F25" s="26">
        <f t="shared" si="7"/>
        <v>328.51480899999996</v>
      </c>
      <c r="G25" s="26">
        <v>2019</v>
      </c>
      <c r="H25" s="28"/>
      <c r="I25" s="26">
        <f t="shared" si="8"/>
        <v>0</v>
      </c>
      <c r="J25" s="26"/>
      <c r="K25" s="26">
        <v>82.5</v>
      </c>
      <c r="L25" s="26">
        <f t="shared" si="9"/>
        <v>24.75</v>
      </c>
      <c r="M25" s="26">
        <f t="shared" si="10"/>
        <v>353.26480899999996</v>
      </c>
      <c r="N25" s="49"/>
    </row>
    <row r="26" spans="1:14" s="14" customFormat="1" ht="15" customHeight="1" x14ac:dyDescent="0.2">
      <c r="A26" s="15" t="s">
        <v>20</v>
      </c>
      <c r="B26" s="26" t="s">
        <v>64</v>
      </c>
      <c r="C26" s="24" t="s">
        <v>65</v>
      </c>
      <c r="D26" s="25">
        <v>3</v>
      </c>
      <c r="E26" s="26">
        <v>466.94544999999999</v>
      </c>
      <c r="F26" s="26">
        <f t="shared" si="7"/>
        <v>326.86181499999998</v>
      </c>
      <c r="G26" s="26">
        <v>2019</v>
      </c>
      <c r="H26" s="28"/>
      <c r="I26" s="26">
        <f t="shared" si="8"/>
        <v>0</v>
      </c>
      <c r="J26" s="26"/>
      <c r="K26" s="26">
        <v>87.63</v>
      </c>
      <c r="L26" s="26">
        <f t="shared" si="9"/>
        <v>26.288999999999998</v>
      </c>
      <c r="M26" s="26">
        <f t="shared" si="10"/>
        <v>353.15081499999997</v>
      </c>
      <c r="N26" s="49"/>
    </row>
    <row r="27" spans="1:14" s="14" customFormat="1" ht="15" customHeight="1" x14ac:dyDescent="0.2">
      <c r="A27" s="15" t="s">
        <v>21</v>
      </c>
      <c r="B27" s="26" t="s">
        <v>66</v>
      </c>
      <c r="C27" s="24" t="s">
        <v>57</v>
      </c>
      <c r="D27" s="25">
        <v>3</v>
      </c>
      <c r="E27" s="26">
        <v>468.68968999999998</v>
      </c>
      <c r="F27" s="26">
        <f t="shared" si="7"/>
        <v>328.08278299999995</v>
      </c>
      <c r="G27" s="26">
        <v>2019</v>
      </c>
      <c r="H27" s="28"/>
      <c r="I27" s="26">
        <f t="shared" si="8"/>
        <v>0</v>
      </c>
      <c r="J27" s="26"/>
      <c r="K27" s="26">
        <v>83.5</v>
      </c>
      <c r="L27" s="26">
        <f t="shared" si="9"/>
        <v>25.05</v>
      </c>
      <c r="M27" s="26">
        <f t="shared" si="10"/>
        <v>353.13278299999996</v>
      </c>
      <c r="N27" s="49"/>
    </row>
    <row r="28" spans="1:14" s="14" customFormat="1" ht="15" customHeight="1" x14ac:dyDescent="0.2">
      <c r="A28" s="15" t="s">
        <v>22</v>
      </c>
      <c r="B28" s="26" t="s">
        <v>67</v>
      </c>
      <c r="C28" s="24" t="s">
        <v>56</v>
      </c>
      <c r="D28" s="25">
        <v>3</v>
      </c>
      <c r="E28" s="26">
        <v>469.28728999999998</v>
      </c>
      <c r="F28" s="26">
        <f t="shared" si="7"/>
        <v>328.50110299999994</v>
      </c>
      <c r="G28" s="26">
        <v>2019</v>
      </c>
      <c r="H28" s="28"/>
      <c r="I28" s="26">
        <f t="shared" si="8"/>
        <v>0</v>
      </c>
      <c r="J28" s="26"/>
      <c r="K28" s="26">
        <v>82</v>
      </c>
      <c r="L28" s="26">
        <f t="shared" si="9"/>
        <v>24.599999999999998</v>
      </c>
      <c r="M28" s="26">
        <f t="shared" si="10"/>
        <v>353.10110299999997</v>
      </c>
      <c r="N28" s="49"/>
    </row>
    <row r="29" spans="1:14" s="14" customFormat="1" ht="15" customHeight="1" x14ac:dyDescent="0.2">
      <c r="A29" s="15" t="s">
        <v>23</v>
      </c>
      <c r="B29" s="26" t="s">
        <v>68</v>
      </c>
      <c r="C29" s="24" t="s">
        <v>57</v>
      </c>
      <c r="D29" s="25">
        <v>3</v>
      </c>
      <c r="E29" s="26">
        <v>468.66541000000001</v>
      </c>
      <c r="F29" s="26">
        <f t="shared" si="7"/>
        <v>328.065787</v>
      </c>
      <c r="G29" s="26">
        <v>2019</v>
      </c>
      <c r="H29" s="28"/>
      <c r="I29" s="26">
        <f t="shared" si="8"/>
        <v>0</v>
      </c>
      <c r="J29" s="26"/>
      <c r="K29" s="26">
        <v>83</v>
      </c>
      <c r="L29" s="26">
        <f t="shared" si="9"/>
        <v>24.9</v>
      </c>
      <c r="M29" s="26">
        <f t="shared" si="10"/>
        <v>352.96578699999998</v>
      </c>
      <c r="N29" s="50"/>
    </row>
    <row r="30" spans="1:14" s="14" customFormat="1" ht="24.95" customHeight="1" x14ac:dyDescent="0.2">
      <c r="B30" s="24"/>
      <c r="C30" s="24"/>
      <c r="D30" s="25"/>
      <c r="E30" s="26"/>
      <c r="F30" s="26"/>
      <c r="G30" s="26"/>
      <c r="H30" s="26"/>
      <c r="I30" s="26"/>
      <c r="J30" s="26"/>
      <c r="K30" s="27"/>
      <c r="L30" s="26"/>
      <c r="M30" s="26"/>
      <c r="N30" s="5"/>
    </row>
    <row r="31" spans="1:14" s="14" customFormat="1" ht="12" x14ac:dyDescent="0.2">
      <c r="B31" s="40" t="s">
        <v>8</v>
      </c>
      <c r="C31" s="40"/>
      <c r="D31" s="40"/>
      <c r="E31" s="40"/>
      <c r="F31" s="40"/>
      <c r="G31" s="40"/>
      <c r="H31" s="40"/>
      <c r="I31" s="40"/>
      <c r="J31" s="40"/>
      <c r="K31" s="40"/>
      <c r="L31" s="40"/>
      <c r="M31" s="40"/>
      <c r="N31" s="40"/>
    </row>
    <row r="32" spans="1:14" s="14" customFormat="1" ht="12" x14ac:dyDescent="0.2">
      <c r="B32" s="40" t="s">
        <v>25</v>
      </c>
      <c r="C32" s="40"/>
      <c r="D32" s="40"/>
      <c r="E32" s="40"/>
      <c r="F32" s="40"/>
      <c r="G32" s="40"/>
      <c r="H32" s="40"/>
      <c r="I32" s="40"/>
      <c r="J32" s="40"/>
      <c r="K32" s="40"/>
      <c r="L32" s="40"/>
      <c r="M32" s="40"/>
      <c r="N32" s="40"/>
    </row>
    <row r="33" spans="1:14" s="14" customFormat="1" ht="43.5" customHeight="1" x14ac:dyDescent="0.2">
      <c r="A33" s="5"/>
      <c r="B33" s="41" t="s">
        <v>0</v>
      </c>
      <c r="C33" s="13" t="s">
        <v>1</v>
      </c>
      <c r="D33" s="34" t="s">
        <v>5</v>
      </c>
      <c r="E33" s="42" t="s">
        <v>6</v>
      </c>
      <c r="F33" s="42"/>
      <c r="G33" s="43" t="s">
        <v>10</v>
      </c>
      <c r="H33" s="34" t="s">
        <v>9</v>
      </c>
      <c r="I33" s="34" t="s">
        <v>26</v>
      </c>
      <c r="J33" s="36" t="s">
        <v>7</v>
      </c>
      <c r="K33" s="37"/>
      <c r="L33" s="38"/>
      <c r="M33" s="39" t="s">
        <v>2</v>
      </c>
      <c r="N33" s="39" t="s">
        <v>85</v>
      </c>
    </row>
    <row r="34" spans="1:14" s="14" customFormat="1" ht="84" x14ac:dyDescent="0.2">
      <c r="A34" s="5"/>
      <c r="B34" s="41"/>
      <c r="C34" s="13"/>
      <c r="D34" s="35"/>
      <c r="E34" s="11" t="s">
        <v>4</v>
      </c>
      <c r="F34" s="4">
        <v>0.7</v>
      </c>
      <c r="G34" s="44"/>
      <c r="H34" s="35"/>
      <c r="I34" s="35"/>
      <c r="J34" s="12" t="s">
        <v>11</v>
      </c>
      <c r="K34" s="11" t="s">
        <v>3</v>
      </c>
      <c r="L34" s="4">
        <v>0.3</v>
      </c>
      <c r="M34" s="39"/>
      <c r="N34" s="39"/>
    </row>
    <row r="35" spans="1:14" s="14" customFormat="1" ht="15" customHeight="1" x14ac:dyDescent="0.25">
      <c r="A35" s="15" t="s">
        <v>14</v>
      </c>
      <c r="B35" s="16" t="s">
        <v>45</v>
      </c>
      <c r="C35" s="17" t="s">
        <v>33</v>
      </c>
      <c r="D35" s="18">
        <v>4</v>
      </c>
      <c r="E35" s="16">
        <v>468.49637000000001</v>
      </c>
      <c r="F35" s="16">
        <f t="shared" ref="F35:F39" si="11">AVERAGE(E35*0.7)</f>
        <v>327.94745899999998</v>
      </c>
      <c r="G35" s="16">
        <v>2018</v>
      </c>
      <c r="H35" s="16"/>
      <c r="I35" s="16">
        <f t="shared" ref="I35:I39" si="12">AVERAGEA(H35*0.7)</f>
        <v>0</v>
      </c>
      <c r="J35" s="16"/>
      <c r="K35" s="16">
        <v>77.33</v>
      </c>
      <c r="L35" s="16">
        <f t="shared" ref="L35:L39" si="13">AVERAGE(K35*0.3)</f>
        <v>23.198999999999998</v>
      </c>
      <c r="M35" s="16">
        <f>SUM(F35+L35)</f>
        <v>351.14645899999999</v>
      </c>
      <c r="N35" s="45">
        <v>2</v>
      </c>
    </row>
    <row r="36" spans="1:14" s="14" customFormat="1" ht="15" customHeight="1" x14ac:dyDescent="0.25">
      <c r="A36" s="15" t="s">
        <v>15</v>
      </c>
      <c r="B36" s="16" t="s">
        <v>46</v>
      </c>
      <c r="C36" s="17" t="s">
        <v>30</v>
      </c>
      <c r="D36" s="18">
        <v>4</v>
      </c>
      <c r="E36" s="16">
        <v>464.39028000000002</v>
      </c>
      <c r="F36" s="16">
        <f t="shared" si="11"/>
        <v>325.073196</v>
      </c>
      <c r="G36" s="16">
        <v>2018</v>
      </c>
      <c r="H36" s="16"/>
      <c r="I36" s="16">
        <f t="shared" si="12"/>
        <v>0</v>
      </c>
      <c r="J36" s="16"/>
      <c r="K36" s="16">
        <v>85.33</v>
      </c>
      <c r="L36" s="16">
        <f t="shared" si="13"/>
        <v>25.599</v>
      </c>
      <c r="M36" s="16">
        <f>SUM(F36+L36)</f>
        <v>350.67219599999999</v>
      </c>
      <c r="N36" s="46"/>
    </row>
    <row r="37" spans="1:14" s="14" customFormat="1" ht="15" customHeight="1" x14ac:dyDescent="0.25">
      <c r="A37" s="15" t="s">
        <v>16</v>
      </c>
      <c r="B37" s="16" t="s">
        <v>47</v>
      </c>
      <c r="C37" s="17" t="s">
        <v>44</v>
      </c>
      <c r="D37" s="18">
        <v>4</v>
      </c>
      <c r="E37" s="16">
        <v>469.76688999999999</v>
      </c>
      <c r="F37" s="16">
        <f t="shared" si="11"/>
        <v>328.83682299999998</v>
      </c>
      <c r="G37" s="16">
        <v>2018</v>
      </c>
      <c r="H37" s="16"/>
      <c r="I37" s="16">
        <f t="shared" si="12"/>
        <v>0</v>
      </c>
      <c r="J37" s="16"/>
      <c r="K37" s="16">
        <v>72.67</v>
      </c>
      <c r="L37" s="16">
        <f t="shared" si="13"/>
        <v>21.800999999999998</v>
      </c>
      <c r="M37" s="16">
        <f>SUM(F37+L37)</f>
        <v>350.63782299999997</v>
      </c>
      <c r="N37" s="46"/>
    </row>
    <row r="38" spans="1:14" s="14" customFormat="1" ht="15" customHeight="1" x14ac:dyDescent="0.25">
      <c r="A38" s="15" t="s">
        <v>17</v>
      </c>
      <c r="B38" s="16" t="s">
        <v>48</v>
      </c>
      <c r="C38" s="17" t="s">
        <v>33</v>
      </c>
      <c r="D38" s="18">
        <v>4</v>
      </c>
      <c r="E38" s="16">
        <v>459.34514999999999</v>
      </c>
      <c r="F38" s="16">
        <f t="shared" si="11"/>
        <v>321.54160499999995</v>
      </c>
      <c r="G38" s="16">
        <v>2017</v>
      </c>
      <c r="H38" s="16">
        <v>468.46987100000001</v>
      </c>
      <c r="I38" s="16">
        <f t="shared" si="12"/>
        <v>327.92890969999996</v>
      </c>
      <c r="J38" s="16"/>
      <c r="K38" s="16">
        <v>75.66</v>
      </c>
      <c r="L38" s="16">
        <f t="shared" si="13"/>
        <v>22.697999999999997</v>
      </c>
      <c r="M38" s="16">
        <f>SUM(I38+L38)</f>
        <v>350.62690969999994</v>
      </c>
      <c r="N38" s="46"/>
    </row>
    <row r="39" spans="1:14" s="14" customFormat="1" ht="15" customHeight="1" x14ac:dyDescent="0.25">
      <c r="A39" s="15" t="s">
        <v>18</v>
      </c>
      <c r="B39" s="16" t="s">
        <v>49</v>
      </c>
      <c r="C39" s="17" t="s">
        <v>50</v>
      </c>
      <c r="D39" s="18">
        <v>4</v>
      </c>
      <c r="E39" s="16">
        <v>441.93524000000002</v>
      </c>
      <c r="F39" s="16">
        <f t="shared" si="11"/>
        <v>309.354668</v>
      </c>
      <c r="G39" s="16">
        <v>2015</v>
      </c>
      <c r="H39" s="16">
        <v>463.99460699999997</v>
      </c>
      <c r="I39" s="16">
        <f t="shared" si="12"/>
        <v>324.79622489999997</v>
      </c>
      <c r="J39" s="16"/>
      <c r="K39" s="16">
        <v>85.67</v>
      </c>
      <c r="L39" s="16">
        <f t="shared" si="13"/>
        <v>25.701000000000001</v>
      </c>
      <c r="M39" s="16">
        <f>SUM(I39+L39)</f>
        <v>350.49722489999999</v>
      </c>
      <c r="N39" s="46"/>
    </row>
    <row r="40" spans="1:14" s="14" customFormat="1" ht="15" customHeight="1" x14ac:dyDescent="0.25">
      <c r="A40" s="15" t="s">
        <v>19</v>
      </c>
      <c r="B40" s="16" t="s">
        <v>51</v>
      </c>
      <c r="C40" s="17" t="s">
        <v>44</v>
      </c>
      <c r="D40" s="18">
        <v>4</v>
      </c>
      <c r="E40" s="16">
        <v>463.95708999999999</v>
      </c>
      <c r="F40" s="16">
        <f>AVERAGE(E40*0.7)</f>
        <v>324.76996299999996</v>
      </c>
      <c r="G40" s="16">
        <v>2018</v>
      </c>
      <c r="H40" s="16"/>
      <c r="I40" s="16">
        <f>AVERAGEA(H40*0.7)</f>
        <v>0</v>
      </c>
      <c r="J40" s="16"/>
      <c r="K40" s="16">
        <v>85</v>
      </c>
      <c r="L40" s="16">
        <f>AVERAGE(K40*0.3)</f>
        <v>25.5</v>
      </c>
      <c r="M40" s="16">
        <f t="shared" ref="M40:M44" si="14">SUM(F40+L40)</f>
        <v>350.26996299999996</v>
      </c>
      <c r="N40" s="46"/>
    </row>
    <row r="41" spans="1:14" s="14" customFormat="1" ht="15" customHeight="1" x14ac:dyDescent="0.25">
      <c r="A41" s="15" t="s">
        <v>20</v>
      </c>
      <c r="B41" s="16" t="s">
        <v>52</v>
      </c>
      <c r="C41" s="17" t="s">
        <v>44</v>
      </c>
      <c r="D41" s="18">
        <v>4</v>
      </c>
      <c r="E41" s="16">
        <v>469.48244</v>
      </c>
      <c r="F41" s="16">
        <f>AVERAGE(E41*0.7)</f>
        <v>328.63770799999998</v>
      </c>
      <c r="G41" s="16">
        <v>2018</v>
      </c>
      <c r="H41" s="16"/>
      <c r="I41" s="16">
        <f>AVERAGEA(H41*0.7)</f>
        <v>0</v>
      </c>
      <c r="J41" s="16"/>
      <c r="K41" s="16">
        <v>72</v>
      </c>
      <c r="L41" s="16">
        <f>AVERAGE(K41*0.3)</f>
        <v>21.599999999999998</v>
      </c>
      <c r="M41" s="16">
        <f t="shared" si="14"/>
        <v>350.237708</v>
      </c>
      <c r="N41" s="46"/>
    </row>
    <row r="42" spans="1:14" s="14" customFormat="1" ht="15" customHeight="1" x14ac:dyDescent="0.25">
      <c r="A42" s="15" t="s">
        <v>21</v>
      </c>
      <c r="B42" s="16" t="s">
        <v>53</v>
      </c>
      <c r="C42" s="17" t="s">
        <v>33</v>
      </c>
      <c r="D42" s="18">
        <v>4</v>
      </c>
      <c r="E42" s="16">
        <v>468.90458000000001</v>
      </c>
      <c r="F42" s="16">
        <f>AVERAGE(E42*0.7)</f>
        <v>328.233206</v>
      </c>
      <c r="G42" s="16">
        <v>2018</v>
      </c>
      <c r="H42" s="16"/>
      <c r="I42" s="16">
        <f>AVERAGEA(H42*0.7)</f>
        <v>0</v>
      </c>
      <c r="J42" s="16"/>
      <c r="K42" s="16">
        <v>73.33</v>
      </c>
      <c r="L42" s="16">
        <f>AVERAGE(K42*0.3)</f>
        <v>21.998999999999999</v>
      </c>
      <c r="M42" s="16">
        <f t="shared" si="14"/>
        <v>350.23220600000002</v>
      </c>
      <c r="N42" s="46"/>
    </row>
    <row r="43" spans="1:14" s="14" customFormat="1" ht="15" customHeight="1" x14ac:dyDescent="0.25">
      <c r="A43" s="15" t="s">
        <v>22</v>
      </c>
      <c r="B43" s="16" t="s">
        <v>54</v>
      </c>
      <c r="C43" s="17" t="s">
        <v>39</v>
      </c>
      <c r="D43" s="18">
        <v>4</v>
      </c>
      <c r="E43" s="16">
        <v>464.92559</v>
      </c>
      <c r="F43" s="16">
        <f>AVERAGE(E43*0.7)</f>
        <v>325.44791299999997</v>
      </c>
      <c r="G43" s="16">
        <v>2018</v>
      </c>
      <c r="H43" s="16"/>
      <c r="I43" s="16">
        <f>AVERAGEA(H43*0.7)</f>
        <v>0</v>
      </c>
      <c r="J43" s="16"/>
      <c r="K43" s="16">
        <v>82.39</v>
      </c>
      <c r="L43" s="16">
        <f>AVERAGE(K43*0.3)</f>
        <v>24.716999999999999</v>
      </c>
      <c r="M43" s="16">
        <f t="shared" si="14"/>
        <v>350.16491299999996</v>
      </c>
      <c r="N43" s="46"/>
    </row>
    <row r="44" spans="1:14" s="14" customFormat="1" ht="15" customHeight="1" x14ac:dyDescent="0.25">
      <c r="A44" s="15" t="s">
        <v>23</v>
      </c>
      <c r="B44" s="16" t="s">
        <v>83</v>
      </c>
      <c r="C44" s="17" t="s">
        <v>33</v>
      </c>
      <c r="D44" s="18">
        <v>4</v>
      </c>
      <c r="E44" s="16">
        <v>468.03327000000002</v>
      </c>
      <c r="F44" s="16">
        <f t="shared" ref="F44" si="15">AVERAGE(E44*0.7)</f>
        <v>327.623289</v>
      </c>
      <c r="G44" s="16">
        <v>2018</v>
      </c>
      <c r="H44" s="16"/>
      <c r="I44" s="16">
        <f t="shared" ref="I44" si="16">AVERAGEA(H44*0.7)</f>
        <v>0</v>
      </c>
      <c r="J44" s="16"/>
      <c r="K44" s="16">
        <v>74.33</v>
      </c>
      <c r="L44" s="16">
        <f t="shared" ref="L44" si="17">AVERAGE(K44*0.3)</f>
        <v>22.298999999999999</v>
      </c>
      <c r="M44" s="16">
        <f t="shared" si="14"/>
        <v>349.92228899999998</v>
      </c>
      <c r="N44" s="47"/>
    </row>
    <row r="45" spans="1:14" s="6" customFormat="1" ht="24.95" customHeight="1" x14ac:dyDescent="0.2">
      <c r="B45" s="53"/>
      <c r="C45" s="53"/>
      <c r="D45" s="54"/>
      <c r="E45" s="55"/>
      <c r="F45" s="55"/>
      <c r="G45" s="55"/>
      <c r="H45" s="55"/>
      <c r="I45" s="55"/>
      <c r="J45" s="55"/>
      <c r="K45" s="56"/>
      <c r="L45" s="55"/>
      <c r="M45" s="55"/>
    </row>
    <row r="46" spans="1:14" s="14" customFormat="1" ht="12" x14ac:dyDescent="0.2">
      <c r="B46" s="52" t="s">
        <v>8</v>
      </c>
      <c r="C46" s="52"/>
      <c r="D46" s="52"/>
      <c r="E46" s="52"/>
      <c r="F46" s="52"/>
      <c r="G46" s="52"/>
      <c r="H46" s="52"/>
      <c r="I46" s="52"/>
      <c r="J46" s="52"/>
      <c r="K46" s="52"/>
      <c r="L46" s="52"/>
      <c r="M46" s="52"/>
      <c r="N46" s="52"/>
    </row>
    <row r="47" spans="1:14" s="14" customFormat="1" ht="12" x14ac:dyDescent="0.2">
      <c r="B47" s="40" t="s">
        <v>25</v>
      </c>
      <c r="C47" s="40"/>
      <c r="D47" s="40"/>
      <c r="E47" s="40"/>
      <c r="F47" s="40"/>
      <c r="G47" s="40"/>
      <c r="H47" s="40"/>
      <c r="I47" s="40"/>
      <c r="J47" s="40"/>
      <c r="K47" s="40"/>
      <c r="L47" s="40"/>
      <c r="M47" s="40"/>
      <c r="N47" s="40"/>
    </row>
    <row r="48" spans="1:14" s="14" customFormat="1" ht="43.5" customHeight="1" x14ac:dyDescent="0.2">
      <c r="A48" s="5"/>
      <c r="B48" s="41" t="s">
        <v>0</v>
      </c>
      <c r="C48" s="13" t="s">
        <v>1</v>
      </c>
      <c r="D48" s="34" t="s">
        <v>5</v>
      </c>
      <c r="E48" s="42" t="s">
        <v>6</v>
      </c>
      <c r="F48" s="42"/>
      <c r="G48" s="43" t="s">
        <v>10</v>
      </c>
      <c r="H48" s="34" t="s">
        <v>9</v>
      </c>
      <c r="I48" s="34" t="s">
        <v>26</v>
      </c>
      <c r="J48" s="36" t="s">
        <v>7</v>
      </c>
      <c r="K48" s="37"/>
      <c r="L48" s="38"/>
      <c r="M48" s="39" t="s">
        <v>2</v>
      </c>
      <c r="N48" s="39" t="s">
        <v>85</v>
      </c>
    </row>
    <row r="49" spans="1:14" s="14" customFormat="1" ht="84" x14ac:dyDescent="0.2">
      <c r="A49" s="5"/>
      <c r="B49" s="41"/>
      <c r="C49" s="13" t="s">
        <v>24</v>
      </c>
      <c r="D49" s="35"/>
      <c r="E49" s="11" t="s">
        <v>4</v>
      </c>
      <c r="F49" s="4">
        <v>0.7</v>
      </c>
      <c r="G49" s="44"/>
      <c r="H49" s="35"/>
      <c r="I49" s="35"/>
      <c r="J49" s="12" t="s">
        <v>11</v>
      </c>
      <c r="K49" s="11" t="s">
        <v>3</v>
      </c>
      <c r="L49" s="4">
        <v>0.3</v>
      </c>
      <c r="M49" s="39"/>
      <c r="N49" s="39"/>
    </row>
    <row r="50" spans="1:14" s="14" customFormat="1" ht="15" customHeight="1" x14ac:dyDescent="0.25">
      <c r="A50" s="15" t="s">
        <v>14</v>
      </c>
      <c r="B50" s="16" t="s">
        <v>32</v>
      </c>
      <c r="C50" s="17" t="s">
        <v>33</v>
      </c>
      <c r="D50" s="18">
        <v>5</v>
      </c>
      <c r="E50" s="16">
        <v>458.97676999999999</v>
      </c>
      <c r="F50" s="16">
        <f t="shared" ref="F50:F59" si="18">AVERAGE(E50*0.7)</f>
        <v>321.28373899999997</v>
      </c>
      <c r="G50" s="18">
        <v>2017</v>
      </c>
      <c r="H50" s="16"/>
      <c r="I50" s="16">
        <f t="shared" ref="I50:I59" si="19">AVERAGEA(H50*0.7)</f>
        <v>0</v>
      </c>
      <c r="J50" s="16"/>
      <c r="K50" s="16">
        <v>72.5</v>
      </c>
      <c r="L50" s="16">
        <f t="shared" ref="L50:L59" si="20">AVERAGE(K50*0.3)</f>
        <v>21.75</v>
      </c>
      <c r="M50" s="29">
        <f t="shared" ref="M50" si="21">SUM(F50+L50)</f>
        <v>343.03373899999997</v>
      </c>
      <c r="N50" s="51">
        <v>5</v>
      </c>
    </row>
    <row r="51" spans="1:14" s="14" customFormat="1" ht="15" customHeight="1" x14ac:dyDescent="0.25">
      <c r="A51" s="15" t="s">
        <v>15</v>
      </c>
      <c r="B51" s="16" t="s">
        <v>34</v>
      </c>
      <c r="C51" s="17" t="s">
        <v>29</v>
      </c>
      <c r="D51" s="18">
        <v>5</v>
      </c>
      <c r="E51" s="16">
        <v>465.39021000000002</v>
      </c>
      <c r="F51" s="16">
        <f t="shared" si="18"/>
        <v>325.77314699999999</v>
      </c>
      <c r="G51" s="18">
        <v>2016</v>
      </c>
      <c r="H51" s="16">
        <v>459.48138999999998</v>
      </c>
      <c r="I51" s="16">
        <f t="shared" si="19"/>
        <v>321.63697299999995</v>
      </c>
      <c r="J51" s="16"/>
      <c r="K51" s="16">
        <v>69.5</v>
      </c>
      <c r="L51" s="16">
        <f t="shared" si="20"/>
        <v>20.849999999999998</v>
      </c>
      <c r="M51" s="29">
        <f>SUM(I51+L51)</f>
        <v>342.48697299999998</v>
      </c>
      <c r="N51" s="51"/>
    </row>
    <row r="52" spans="1:14" s="14" customFormat="1" ht="15" customHeight="1" x14ac:dyDescent="0.25">
      <c r="A52" s="15" t="s">
        <v>16</v>
      </c>
      <c r="B52" s="16" t="s">
        <v>35</v>
      </c>
      <c r="C52" s="17" t="s">
        <v>28</v>
      </c>
      <c r="D52" s="18">
        <v>5</v>
      </c>
      <c r="E52" s="16">
        <v>454.71062999999998</v>
      </c>
      <c r="F52" s="16">
        <f t="shared" si="18"/>
        <v>318.29744099999999</v>
      </c>
      <c r="G52" s="18">
        <v>2017</v>
      </c>
      <c r="H52" s="16"/>
      <c r="I52" s="16">
        <f t="shared" si="19"/>
        <v>0</v>
      </c>
      <c r="J52" s="16"/>
      <c r="K52" s="16">
        <v>79.319999999999993</v>
      </c>
      <c r="L52" s="16">
        <f t="shared" si="20"/>
        <v>23.795999999999996</v>
      </c>
      <c r="M52" s="29">
        <f t="shared" ref="M52:M59" si="22">SUM(F52+L52)</f>
        <v>342.09344099999998</v>
      </c>
      <c r="N52" s="51"/>
    </row>
    <row r="53" spans="1:14" s="14" customFormat="1" ht="15" customHeight="1" x14ac:dyDescent="0.25">
      <c r="A53" s="15" t="s">
        <v>17</v>
      </c>
      <c r="B53" s="16" t="s">
        <v>36</v>
      </c>
      <c r="C53" s="17" t="s">
        <v>29</v>
      </c>
      <c r="D53" s="18">
        <v>5</v>
      </c>
      <c r="E53" s="16">
        <v>456.4205</v>
      </c>
      <c r="F53" s="16">
        <f t="shared" si="18"/>
        <v>319.49435</v>
      </c>
      <c r="G53" s="18">
        <v>2017</v>
      </c>
      <c r="H53" s="16"/>
      <c r="I53" s="16">
        <f t="shared" si="19"/>
        <v>0</v>
      </c>
      <c r="J53" s="16"/>
      <c r="K53" s="16">
        <v>74.05</v>
      </c>
      <c r="L53" s="16">
        <f t="shared" si="20"/>
        <v>22.215</v>
      </c>
      <c r="M53" s="29">
        <f t="shared" si="22"/>
        <v>341.70934999999997</v>
      </c>
      <c r="N53" s="51"/>
    </row>
    <row r="54" spans="1:14" s="14" customFormat="1" ht="15" customHeight="1" x14ac:dyDescent="0.25">
      <c r="A54" s="15" t="s">
        <v>18</v>
      </c>
      <c r="B54" s="16" t="s">
        <v>87</v>
      </c>
      <c r="C54" s="17" t="s">
        <v>33</v>
      </c>
      <c r="D54" s="18">
        <v>5</v>
      </c>
      <c r="E54" s="16">
        <v>457.88923999999997</v>
      </c>
      <c r="F54" s="16">
        <f t="shared" si="18"/>
        <v>320.52246799999995</v>
      </c>
      <c r="G54" s="18">
        <v>2017</v>
      </c>
      <c r="H54" s="16"/>
      <c r="I54" s="16">
        <f t="shared" si="19"/>
        <v>0</v>
      </c>
      <c r="J54" s="16"/>
      <c r="K54" s="16">
        <v>70.400000000000006</v>
      </c>
      <c r="L54" s="16">
        <f t="shared" si="20"/>
        <v>21.12</v>
      </c>
      <c r="M54" s="29">
        <f t="shared" si="22"/>
        <v>341.64246799999995</v>
      </c>
      <c r="N54" s="51"/>
    </row>
    <row r="55" spans="1:14" s="14" customFormat="1" ht="15" customHeight="1" x14ac:dyDescent="0.25">
      <c r="A55" s="15" t="s">
        <v>19</v>
      </c>
      <c r="B55" s="16" t="s">
        <v>37</v>
      </c>
      <c r="C55" s="17" t="s">
        <v>33</v>
      </c>
      <c r="D55" s="18">
        <v>5</v>
      </c>
      <c r="E55" s="16">
        <v>457.80220000000003</v>
      </c>
      <c r="F55" s="16">
        <f t="shared" si="18"/>
        <v>320.46154000000001</v>
      </c>
      <c r="G55" s="18">
        <v>2017</v>
      </c>
      <c r="H55" s="16"/>
      <c r="I55" s="16">
        <f t="shared" si="19"/>
        <v>0</v>
      </c>
      <c r="J55" s="16"/>
      <c r="K55" s="16">
        <v>68.72</v>
      </c>
      <c r="L55" s="16">
        <f t="shared" si="20"/>
        <v>20.616</v>
      </c>
      <c r="M55" s="29">
        <f t="shared" si="22"/>
        <v>341.07754</v>
      </c>
      <c r="N55" s="51"/>
    </row>
    <row r="56" spans="1:14" s="14" customFormat="1" ht="15" customHeight="1" x14ac:dyDescent="0.25">
      <c r="A56" s="15" t="s">
        <v>20</v>
      </c>
      <c r="B56" s="16" t="s">
        <v>38</v>
      </c>
      <c r="C56" s="17" t="s">
        <v>39</v>
      </c>
      <c r="D56" s="18">
        <v>5</v>
      </c>
      <c r="E56" s="16">
        <v>456.62678</v>
      </c>
      <c r="F56" s="16">
        <f t="shared" si="18"/>
        <v>319.63874599999997</v>
      </c>
      <c r="G56" s="18">
        <v>2017</v>
      </c>
      <c r="H56" s="16"/>
      <c r="I56" s="16">
        <f t="shared" si="19"/>
        <v>0</v>
      </c>
      <c r="J56" s="16"/>
      <c r="K56" s="16">
        <v>71.36</v>
      </c>
      <c r="L56" s="16">
        <f t="shared" si="20"/>
        <v>21.407999999999998</v>
      </c>
      <c r="M56" s="29">
        <f t="shared" si="22"/>
        <v>341.04674599999998</v>
      </c>
      <c r="N56" s="51"/>
    </row>
    <row r="57" spans="1:14" s="14" customFormat="1" ht="15" customHeight="1" x14ac:dyDescent="0.25">
      <c r="A57" s="15" t="s">
        <v>21</v>
      </c>
      <c r="B57" s="16" t="s">
        <v>40</v>
      </c>
      <c r="C57" s="17" t="s">
        <v>41</v>
      </c>
      <c r="D57" s="18">
        <v>5</v>
      </c>
      <c r="E57" s="16">
        <v>455.86356000000001</v>
      </c>
      <c r="F57" s="16">
        <f t="shared" si="18"/>
        <v>319.10449199999999</v>
      </c>
      <c r="G57" s="18">
        <v>2017</v>
      </c>
      <c r="H57" s="16"/>
      <c r="I57" s="16">
        <f t="shared" si="19"/>
        <v>0</v>
      </c>
      <c r="J57" s="16"/>
      <c r="K57" s="16">
        <v>70.319999999999993</v>
      </c>
      <c r="L57" s="16">
        <f t="shared" si="20"/>
        <v>21.095999999999997</v>
      </c>
      <c r="M57" s="29">
        <f t="shared" si="22"/>
        <v>340.200492</v>
      </c>
      <c r="N57" s="51"/>
    </row>
    <row r="58" spans="1:14" s="14" customFormat="1" ht="15" customHeight="1" x14ac:dyDescent="0.25">
      <c r="A58" s="15" t="s">
        <v>22</v>
      </c>
      <c r="B58" s="16" t="s">
        <v>42</v>
      </c>
      <c r="C58" s="17" t="s">
        <v>29</v>
      </c>
      <c r="D58" s="18">
        <v>5</v>
      </c>
      <c r="E58" s="16">
        <v>455.01769000000002</v>
      </c>
      <c r="F58" s="16">
        <f t="shared" si="18"/>
        <v>318.512383</v>
      </c>
      <c r="G58" s="18">
        <v>2017</v>
      </c>
      <c r="H58" s="16"/>
      <c r="I58" s="16">
        <f t="shared" si="19"/>
        <v>0</v>
      </c>
      <c r="J58" s="16"/>
      <c r="K58" s="16">
        <v>71.64</v>
      </c>
      <c r="L58" s="16">
        <f t="shared" si="20"/>
        <v>21.492000000000001</v>
      </c>
      <c r="M58" s="29">
        <f t="shared" si="22"/>
        <v>340.00438300000002</v>
      </c>
      <c r="N58" s="51"/>
    </row>
    <row r="59" spans="1:14" s="14" customFormat="1" ht="15" customHeight="1" x14ac:dyDescent="0.25">
      <c r="A59" s="15" t="s">
        <v>23</v>
      </c>
      <c r="B59" s="16" t="s">
        <v>43</v>
      </c>
      <c r="C59" s="17" t="s">
        <v>39</v>
      </c>
      <c r="D59" s="18">
        <v>5</v>
      </c>
      <c r="E59" s="16">
        <v>456.08341999999999</v>
      </c>
      <c r="F59" s="16">
        <f t="shared" si="18"/>
        <v>319.25839399999995</v>
      </c>
      <c r="G59" s="18">
        <v>2017</v>
      </c>
      <c r="H59" s="16"/>
      <c r="I59" s="16">
        <f t="shared" si="19"/>
        <v>0</v>
      </c>
      <c r="J59" s="16"/>
      <c r="K59" s="16">
        <v>68.790000000000006</v>
      </c>
      <c r="L59" s="16">
        <f t="shared" si="20"/>
        <v>20.637</v>
      </c>
      <c r="M59" s="29">
        <f t="shared" si="22"/>
        <v>339.89539399999995</v>
      </c>
      <c r="N59" s="51"/>
    </row>
    <row r="60" spans="1:14" s="14" customFormat="1" ht="12" x14ac:dyDescent="0.2">
      <c r="D60" s="30"/>
      <c r="I60" s="6"/>
      <c r="J60" s="6"/>
      <c r="K60" s="31"/>
    </row>
    <row r="61" spans="1:14" ht="54.75" customHeight="1" x14ac:dyDescent="0.25">
      <c r="B61" s="33" t="s">
        <v>13</v>
      </c>
      <c r="C61" s="33"/>
      <c r="D61" s="33"/>
      <c r="E61" s="33"/>
      <c r="F61" s="33"/>
      <c r="G61" s="33"/>
      <c r="H61" s="33"/>
      <c r="I61" s="33"/>
      <c r="J61" s="33"/>
      <c r="K61" s="33"/>
      <c r="L61" s="33"/>
      <c r="M61" s="33"/>
      <c r="N61" s="33"/>
    </row>
    <row r="62" spans="1:14" x14ac:dyDescent="0.25">
      <c r="B62" s="57" t="s">
        <v>84</v>
      </c>
      <c r="C62" s="57"/>
      <c r="I62" s="2"/>
      <c r="J62" s="2"/>
      <c r="K62" s="10"/>
    </row>
    <row r="63" spans="1:14" x14ac:dyDescent="0.25">
      <c r="B63" s="7"/>
      <c r="I63" s="2"/>
      <c r="J63" s="2"/>
      <c r="K63" s="10"/>
    </row>
    <row r="64" spans="1:14" x14ac:dyDescent="0.25">
      <c r="B64" s="8" t="s">
        <v>12</v>
      </c>
      <c r="I64" s="2"/>
      <c r="J64" s="2"/>
      <c r="K64" s="10"/>
    </row>
    <row r="65" spans="2:11" x14ac:dyDescent="0.25">
      <c r="B65" s="3"/>
      <c r="I65" s="2"/>
      <c r="J65" s="2"/>
      <c r="K65" s="10"/>
    </row>
    <row r="66" spans="2:11" x14ac:dyDescent="0.25">
      <c r="B66" s="1" t="s">
        <v>86</v>
      </c>
      <c r="I66" s="2"/>
      <c r="J66" s="2"/>
      <c r="K66" s="10"/>
    </row>
    <row r="67" spans="2:11" x14ac:dyDescent="0.25">
      <c r="I67" s="2"/>
      <c r="J67" s="2"/>
      <c r="K67" s="10"/>
    </row>
    <row r="68" spans="2:11" x14ac:dyDescent="0.25">
      <c r="I68" s="2"/>
      <c r="J68" s="2"/>
      <c r="K68" s="10"/>
    </row>
    <row r="69" spans="2:11" x14ac:dyDescent="0.25">
      <c r="I69" s="2"/>
      <c r="J69" s="2"/>
      <c r="K69" s="10"/>
    </row>
    <row r="70" spans="2:11" x14ac:dyDescent="0.25">
      <c r="I70" s="2"/>
      <c r="J70" s="2"/>
      <c r="K70" s="10"/>
    </row>
  </sheetData>
  <autoFilter ref="A3:M4">
    <filterColumn colId="4" showButton="0"/>
    <filterColumn colId="9" showButton="0"/>
    <filterColumn colId="10" showButton="0"/>
  </autoFilter>
  <sortState ref="A9:M28">
    <sortCondition descending="1" ref="M9:M28"/>
  </sortState>
  <mergeCells count="50">
    <mergeCell ref="B62:C62"/>
    <mergeCell ref="N5:N14"/>
    <mergeCell ref="N20:N29"/>
    <mergeCell ref="N35:N44"/>
    <mergeCell ref="N50:N59"/>
    <mergeCell ref="B46:N46"/>
    <mergeCell ref="B47:N47"/>
    <mergeCell ref="B48:B49"/>
    <mergeCell ref="D48:D49"/>
    <mergeCell ref="E48:F48"/>
    <mergeCell ref="G48:G49"/>
    <mergeCell ref="H48:H49"/>
    <mergeCell ref="I48:I49"/>
    <mergeCell ref="J48:L48"/>
    <mergeCell ref="M48:M49"/>
    <mergeCell ref="N48:N49"/>
    <mergeCell ref="B31:N31"/>
    <mergeCell ref="I33:I34"/>
    <mergeCell ref="J33:L33"/>
    <mergeCell ref="M33:M34"/>
    <mergeCell ref="N33:N34"/>
    <mergeCell ref="B32:N32"/>
    <mergeCell ref="B33:B34"/>
    <mergeCell ref="D33:D34"/>
    <mergeCell ref="E33:F33"/>
    <mergeCell ref="G33:G34"/>
    <mergeCell ref="H33:H34"/>
    <mergeCell ref="B1:N1"/>
    <mergeCell ref="B2:N2"/>
    <mergeCell ref="B3:B4"/>
    <mergeCell ref="D3:D4"/>
    <mergeCell ref="E3:F3"/>
    <mergeCell ref="G3:G4"/>
    <mergeCell ref="H3:H4"/>
    <mergeCell ref="B61:N61"/>
    <mergeCell ref="I3:I4"/>
    <mergeCell ref="J3:L3"/>
    <mergeCell ref="M3:M4"/>
    <mergeCell ref="N3:N4"/>
    <mergeCell ref="B16:N16"/>
    <mergeCell ref="B17:N17"/>
    <mergeCell ref="B18:B19"/>
    <mergeCell ref="D18:D19"/>
    <mergeCell ref="E18:F18"/>
    <mergeCell ref="G18:G19"/>
    <mergeCell ref="H18:H19"/>
    <mergeCell ref="I18:I19"/>
    <mergeCell ref="J18:L18"/>
    <mergeCell ref="M18:M19"/>
    <mergeCell ref="N18:N19"/>
  </mergeCells>
  <pageMargins left="0.70866141732283472" right="0.70866141732283472" top="0.74803149606299213" bottom="0.74803149606299213" header="0.31496062992125984" footer="0.31496062992125984"/>
  <pageSetup paperSize="9" scale="67" orientation="landscape" r:id="rId1"/>
  <rowBreaks count="3" manualBreakCount="3">
    <brk id="15" max="13" man="1"/>
    <brk id="30" max="13" man="1"/>
    <brk id="45"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AGNO</vt:lpstr>
      <vt:lpstr>AGNO!Yazdırma_Alanı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2006-09-26T09:04:32Z</dcterms:created>
  <dcterms:modified xsi:type="dcterms:W3CDTF">2021-08-25T06:38:48Z</dcterms:modified>
</cp:coreProperties>
</file>