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40" windowWidth="14805" windowHeight="7890"/>
  </bookViews>
  <sheets>
    <sheet name="AGNO" sheetId="4" r:id="rId1"/>
  </sheets>
  <definedNames>
    <definedName name="_xlnm._FilterDatabase" localSheetId="0" hidden="1">AGNO!$A$3:$M$4</definedName>
    <definedName name="_xlnm.Print_Area" localSheetId="0">AGNO!$A$1:$M$127</definedName>
  </definedNames>
  <calcPr calcId="162913"/>
</workbook>
</file>

<file path=xl/calcChain.xml><?xml version="1.0" encoding="utf-8"?>
<calcChain xmlns="http://schemas.openxmlformats.org/spreadsheetml/2006/main">
  <c r="L74" i="4" l="1"/>
  <c r="I74" i="4"/>
  <c r="F74" i="4"/>
  <c r="L24" i="4"/>
  <c r="I24" i="4"/>
  <c r="F24" i="4"/>
  <c r="M74" i="4" l="1"/>
  <c r="M24" i="4"/>
  <c r="L23" i="4"/>
  <c r="I23" i="4"/>
  <c r="F23" i="4"/>
  <c r="L22" i="4"/>
  <c r="I22" i="4"/>
  <c r="F22" i="4"/>
  <c r="L21" i="4"/>
  <c r="I21" i="4"/>
  <c r="F21" i="4"/>
  <c r="L20" i="4"/>
  <c r="I20" i="4"/>
  <c r="F20" i="4"/>
  <c r="L19" i="4"/>
  <c r="I19" i="4"/>
  <c r="F19" i="4"/>
  <c r="L18" i="4"/>
  <c r="I18" i="4"/>
  <c r="F18" i="4"/>
  <c r="L17" i="4"/>
  <c r="I17" i="4"/>
  <c r="F17" i="4"/>
  <c r="L16" i="4"/>
  <c r="I16" i="4"/>
  <c r="F16" i="4"/>
  <c r="L15" i="4"/>
  <c r="I15" i="4"/>
  <c r="F15" i="4"/>
  <c r="L14" i="4"/>
  <c r="I14" i="4"/>
  <c r="F14" i="4"/>
  <c r="L13" i="4"/>
  <c r="I13" i="4"/>
  <c r="F13" i="4"/>
  <c r="L12" i="4"/>
  <c r="I12" i="4"/>
  <c r="F12" i="4"/>
  <c r="L11" i="4"/>
  <c r="I11" i="4"/>
  <c r="F11" i="4"/>
  <c r="L10" i="4"/>
  <c r="I10" i="4"/>
  <c r="F10" i="4"/>
  <c r="L9" i="4"/>
  <c r="I9" i="4"/>
  <c r="F9" i="4"/>
  <c r="L8" i="4"/>
  <c r="I8" i="4"/>
  <c r="F8" i="4"/>
  <c r="L7" i="4"/>
  <c r="I7" i="4"/>
  <c r="F7" i="4"/>
  <c r="L6" i="4"/>
  <c r="I6" i="4"/>
  <c r="F6" i="4"/>
  <c r="L5" i="4"/>
  <c r="I5" i="4"/>
  <c r="F5" i="4"/>
  <c r="M13" i="4" l="1"/>
  <c r="M9" i="4"/>
  <c r="M12" i="4"/>
  <c r="M11" i="4"/>
  <c r="M10" i="4"/>
  <c r="M5" i="4"/>
  <c r="M7" i="4"/>
  <c r="M16" i="4"/>
  <c r="M15" i="4"/>
  <c r="M19" i="4"/>
  <c r="M23" i="4"/>
  <c r="M20" i="4"/>
  <c r="M6" i="4"/>
  <c r="M8" i="4"/>
  <c r="M17" i="4"/>
  <c r="M21" i="4"/>
  <c r="M14" i="4"/>
  <c r="M18" i="4"/>
  <c r="M22" i="4"/>
  <c r="L49" i="4"/>
  <c r="I49" i="4"/>
  <c r="F49" i="4"/>
  <c r="L48" i="4"/>
  <c r="I48" i="4"/>
  <c r="F48" i="4"/>
  <c r="L47" i="4"/>
  <c r="I47" i="4"/>
  <c r="F47" i="4"/>
  <c r="L46" i="4"/>
  <c r="I46" i="4"/>
  <c r="F46" i="4"/>
  <c r="L45" i="4"/>
  <c r="I45" i="4"/>
  <c r="F45" i="4"/>
  <c r="L44" i="4"/>
  <c r="I44" i="4"/>
  <c r="F44" i="4"/>
  <c r="L43" i="4"/>
  <c r="I43" i="4"/>
  <c r="F43" i="4"/>
  <c r="L42" i="4"/>
  <c r="I42" i="4"/>
  <c r="F42" i="4"/>
  <c r="L41" i="4"/>
  <c r="I41" i="4"/>
  <c r="F41" i="4"/>
  <c r="L40" i="4"/>
  <c r="I40" i="4"/>
  <c r="F40" i="4"/>
  <c r="L39" i="4"/>
  <c r="I39" i="4"/>
  <c r="F39" i="4"/>
  <c r="L38" i="4"/>
  <c r="I38" i="4"/>
  <c r="F38" i="4"/>
  <c r="L37" i="4"/>
  <c r="I37" i="4"/>
  <c r="F37" i="4"/>
  <c r="L36" i="4"/>
  <c r="I36" i="4"/>
  <c r="F36" i="4"/>
  <c r="L35" i="4"/>
  <c r="I35" i="4"/>
  <c r="F35" i="4"/>
  <c r="L34" i="4"/>
  <c r="I34" i="4"/>
  <c r="F34" i="4"/>
  <c r="L33" i="4"/>
  <c r="I33" i="4"/>
  <c r="F33" i="4"/>
  <c r="L32" i="4"/>
  <c r="I32" i="4"/>
  <c r="F32" i="4"/>
  <c r="L31" i="4"/>
  <c r="I31" i="4"/>
  <c r="F31" i="4"/>
  <c r="L30" i="4"/>
  <c r="I30" i="4"/>
  <c r="F30" i="4"/>
  <c r="M41" i="4" l="1"/>
  <c r="M34" i="4"/>
  <c r="M40" i="4"/>
  <c r="M42" i="4"/>
  <c r="M44" i="4"/>
  <c r="M46" i="4"/>
  <c r="M33" i="4"/>
  <c r="M37" i="4"/>
  <c r="M45" i="4"/>
  <c r="M49" i="4"/>
  <c r="M30" i="4"/>
  <c r="M32" i="4"/>
  <c r="M36" i="4"/>
  <c r="M48" i="4"/>
  <c r="M31" i="4"/>
  <c r="M35" i="4"/>
  <c r="M38" i="4"/>
  <c r="M39" i="4"/>
  <c r="M43" i="4"/>
  <c r="M47" i="4"/>
  <c r="L73" i="4"/>
  <c r="I73" i="4"/>
  <c r="F73" i="4"/>
  <c r="L72" i="4"/>
  <c r="I72" i="4"/>
  <c r="F72" i="4"/>
  <c r="L71" i="4"/>
  <c r="I71" i="4"/>
  <c r="F71" i="4"/>
  <c r="L70" i="4"/>
  <c r="I70" i="4"/>
  <c r="F70" i="4"/>
  <c r="L69" i="4"/>
  <c r="I69" i="4"/>
  <c r="F69" i="4"/>
  <c r="L68" i="4"/>
  <c r="I68" i="4"/>
  <c r="F68" i="4"/>
  <c r="L67" i="4"/>
  <c r="I67" i="4"/>
  <c r="F67" i="4"/>
  <c r="L66" i="4"/>
  <c r="I66" i="4"/>
  <c r="F66" i="4"/>
  <c r="L65" i="4"/>
  <c r="I65" i="4"/>
  <c r="F65" i="4"/>
  <c r="L64" i="4"/>
  <c r="I64" i="4"/>
  <c r="F64" i="4"/>
  <c r="L63" i="4"/>
  <c r="I63" i="4"/>
  <c r="F63" i="4"/>
  <c r="L62" i="4"/>
  <c r="I62" i="4"/>
  <c r="F62" i="4"/>
  <c r="L61" i="4"/>
  <c r="I61" i="4"/>
  <c r="F61" i="4"/>
  <c r="L60" i="4"/>
  <c r="I60" i="4"/>
  <c r="F60" i="4"/>
  <c r="L59" i="4"/>
  <c r="I59" i="4"/>
  <c r="F59" i="4"/>
  <c r="L58" i="4"/>
  <c r="I58" i="4"/>
  <c r="F58" i="4"/>
  <c r="L57" i="4"/>
  <c r="I57" i="4"/>
  <c r="F57" i="4"/>
  <c r="L56" i="4"/>
  <c r="I56" i="4"/>
  <c r="F56" i="4"/>
  <c r="L55" i="4"/>
  <c r="I55" i="4"/>
  <c r="F55" i="4"/>
  <c r="L99" i="4"/>
  <c r="I99" i="4"/>
  <c r="F99" i="4"/>
  <c r="L98" i="4"/>
  <c r="I98" i="4"/>
  <c r="F98" i="4"/>
  <c r="L97" i="4"/>
  <c r="I97" i="4"/>
  <c r="F97" i="4"/>
  <c r="L96" i="4"/>
  <c r="I96" i="4"/>
  <c r="F96" i="4"/>
  <c r="L95" i="4"/>
  <c r="I95" i="4"/>
  <c r="F95" i="4"/>
  <c r="L94" i="4"/>
  <c r="I94" i="4"/>
  <c r="F94" i="4"/>
  <c r="L93" i="4"/>
  <c r="I93" i="4"/>
  <c r="F93" i="4"/>
  <c r="L92" i="4"/>
  <c r="I92" i="4"/>
  <c r="F92" i="4"/>
  <c r="L91" i="4"/>
  <c r="I91" i="4"/>
  <c r="F91" i="4"/>
  <c r="L90" i="4"/>
  <c r="I90" i="4"/>
  <c r="F90" i="4"/>
  <c r="L89" i="4"/>
  <c r="I89" i="4"/>
  <c r="F89" i="4"/>
  <c r="L88" i="4"/>
  <c r="I88" i="4"/>
  <c r="F88" i="4"/>
  <c r="L87" i="4"/>
  <c r="I87" i="4"/>
  <c r="F87" i="4"/>
  <c r="L86" i="4"/>
  <c r="I86" i="4"/>
  <c r="F86" i="4"/>
  <c r="L85" i="4"/>
  <c r="I85" i="4"/>
  <c r="F85" i="4"/>
  <c r="L84" i="4"/>
  <c r="I84" i="4"/>
  <c r="F84" i="4"/>
  <c r="L83" i="4"/>
  <c r="I83" i="4"/>
  <c r="F83" i="4"/>
  <c r="L82" i="4"/>
  <c r="I82" i="4"/>
  <c r="F82" i="4"/>
  <c r="L81" i="4"/>
  <c r="I81" i="4"/>
  <c r="M81" i="4" s="1"/>
  <c r="F81" i="4"/>
  <c r="L80" i="4"/>
  <c r="I80" i="4"/>
  <c r="F80" i="4"/>
  <c r="M94" i="4" l="1"/>
  <c r="M57" i="4"/>
  <c r="M65" i="4"/>
  <c r="M73" i="4"/>
  <c r="M82" i="4"/>
  <c r="M98" i="4"/>
  <c r="M84" i="4"/>
  <c r="M88" i="4"/>
  <c r="M83" i="4"/>
  <c r="M87" i="4"/>
  <c r="M95" i="4"/>
  <c r="M99" i="4"/>
  <c r="M58" i="4"/>
  <c r="M62" i="4"/>
  <c r="M66" i="4"/>
  <c r="M70" i="4"/>
  <c r="M86" i="4"/>
  <c r="M90" i="4"/>
  <c r="M61" i="4"/>
  <c r="M69" i="4"/>
  <c r="M85" i="4"/>
  <c r="M89" i="4"/>
  <c r="M93" i="4"/>
  <c r="M97" i="4"/>
  <c r="M80" i="4"/>
  <c r="M91" i="4"/>
  <c r="M92" i="4"/>
  <c r="M96" i="4"/>
  <c r="M55" i="4"/>
  <c r="M59" i="4"/>
  <c r="M63" i="4"/>
  <c r="M67" i="4"/>
  <c r="M71" i="4"/>
  <c r="M56" i="4"/>
  <c r="M60" i="4"/>
  <c r="M64" i="4"/>
  <c r="M68" i="4"/>
  <c r="M72" i="4"/>
</calcChain>
</file>

<file path=xl/sharedStrings.xml><?xml version="1.0" encoding="utf-8"?>
<sst xmlns="http://schemas.openxmlformats.org/spreadsheetml/2006/main" count="301" uniqueCount="145">
  <si>
    <t>ADI   SOYADI</t>
  </si>
  <si>
    <t>GELDİĞİ ÜNİVERSİTE / FAKÜLTE</t>
  </si>
  <si>
    <t>TOPLAM PUAN</t>
  </si>
  <si>
    <t>100'lü</t>
  </si>
  <si>
    <t>LYS</t>
  </si>
  <si>
    <t>SINIF</t>
  </si>
  <si>
    <t>MERKEZİ YERLEŞTİRME PUANI</t>
  </si>
  <si>
    <t>SINIF NOT ORTALAMASI</t>
  </si>
  <si>
    <t>DİCLE ÜNİVERSİTESİ TIP FAKÜLTESİ</t>
  </si>
  <si>
    <t>DÜZELTİLMİŞ ÖSYM PUANI</t>
  </si>
  <si>
    <t>GİRİŞ YILI</t>
  </si>
  <si>
    <t>4’lü (YÖK Dönüşüm Tablosuna Göre Dönüşüm Yapılacaktır)</t>
  </si>
  <si>
    <t>*** Fakültemiz 4. ve  5. Sınıfına başvurarak yatay geçişi kabul edilen öğrenciler fakültemiz müfredatına göre almaları gereken eksik olan stajlarını almak zorundadır.</t>
  </si>
  <si>
    <t>4.ASİL</t>
  </si>
  <si>
    <t>1. ASİL</t>
  </si>
  <si>
    <t>2. ASİL</t>
  </si>
  <si>
    <t>3. ASİL</t>
  </si>
  <si>
    <r>
      <t xml:space="preserve">***Önceki yıllara ait ÖSYM puanı bildiren (hazırlık sınıfı okuyan veya kayıt dondurma vs. nedenlerle yıl kaybı olan) öğrenciler için ÖSYM Puanı ilgili yılın taban puanına göre düzeltilecektir. Buna göre Adayın düzeltilmiş ÖSYM Puanı= Önceki yıla ait adayın  ÖSYM puanı (X) </t>
    </r>
    <r>
      <rPr>
        <b/>
        <sz val="11"/>
        <rFont val="Times New Roman"/>
        <family val="1"/>
        <charset val="162"/>
      </rPr>
      <t>Fakültemizin başvuru yapılan  yıla ait  taban puanı / Fakültemizin adayın giriş yılına ait  taban puanı</t>
    </r>
    <r>
      <rPr>
        <sz val="11"/>
        <rFont val="Times New Roman"/>
        <family val="1"/>
        <charset val="162"/>
      </rPr>
      <t>” olarak hesaplanacaktır.</t>
    </r>
  </si>
  <si>
    <t>1.YEDEK</t>
  </si>
  <si>
    <t>2.YEDEK</t>
  </si>
  <si>
    <t>3.YEDEK</t>
  </si>
  <si>
    <t>4.YEDEK</t>
  </si>
  <si>
    <t>5.ASİL</t>
  </si>
  <si>
    <t>6.ASİL</t>
  </si>
  <si>
    <t>7.ASİL</t>
  </si>
  <si>
    <t>8.ASİL</t>
  </si>
  <si>
    <t>9.ASİL</t>
  </si>
  <si>
    <t>10.ASİL</t>
  </si>
  <si>
    <t>5.YEDEK</t>
  </si>
  <si>
    <t>6.YEDEK</t>
  </si>
  <si>
    <t>7.YEDEK</t>
  </si>
  <si>
    <t>8.YEDEK</t>
  </si>
  <si>
    <t>9.YEDEK</t>
  </si>
  <si>
    <t>10.YEDEK</t>
  </si>
  <si>
    <t xml:space="preserve"> </t>
  </si>
  <si>
    <t>2021-2022 EĞİTİM-ÖĞRETİM YILI GÜZ YARIYILI  YATAY GEÇİŞ BAŞVURU SONUÇLARI</t>
  </si>
  <si>
    <t>DÜZEL.ÖSYM PUANI %70</t>
  </si>
  <si>
    <t>İNÖNÜ ÜNİVERSİTESİ(MALATYA)</t>
  </si>
  <si>
    <t>HATAY MUSTAFA KEMAL ÜNİVERSİTESİ</t>
  </si>
  <si>
    <t>MEHMET YILDIRIM</t>
  </si>
  <si>
    <t>KEREM ASLANOĞLU</t>
  </si>
  <si>
    <t>KARABÜK ÜNİVERSİTESİ</t>
  </si>
  <si>
    <t>ANIL ŞANLI</t>
  </si>
  <si>
    <t>ADIYAMAN ÜNİVERSİTESİ</t>
  </si>
  <si>
    <t>GAMZE KAZICI</t>
  </si>
  <si>
    <t>HARRAN ÜNİVERSİTESİ</t>
  </si>
  <si>
    <t>ELİFNUR ONUK</t>
  </si>
  <si>
    <t>MEDİNE PİRE</t>
  </si>
  <si>
    <t>GİRESUN ÜNİVERSİTESİ</t>
  </si>
  <si>
    <t>FUAT ERDEM</t>
  </si>
  <si>
    <t>HATAY MUSTAFA KEMAL ÜNV</t>
  </si>
  <si>
    <t>MERVE ORUÇ</t>
  </si>
  <si>
    <t>MERVAN ERGÜL</t>
  </si>
  <si>
    <t>MEDENİ İLERİ</t>
  </si>
  <si>
    <t>PELİN BİLGİÇ</t>
  </si>
  <si>
    <t>FIRAT ÜNİVERSİTESİ(ELAZIĞ)</t>
  </si>
  <si>
    <t>YÜCEL AKGÜN</t>
  </si>
  <si>
    <t>YUSUF GÜNSEL</t>
  </si>
  <si>
    <t>EYÜP TAŞ</t>
  </si>
  <si>
    <t>AHMET DERVİŞ</t>
  </si>
  <si>
    <t>ZİLAN ASTAN</t>
  </si>
  <si>
    <t>HABİBE ATEŞ</t>
  </si>
  <si>
    <t>VAN YÜZÜNCÜ YIL ÜNİVERSİTESİ</t>
  </si>
  <si>
    <t>GÜLŞEN ÇAKMAK</t>
  </si>
  <si>
    <t>NİĞDE ÖMER HALİSDEMİR ÜNV</t>
  </si>
  <si>
    <t>NEVZAT ARSLAN</t>
  </si>
  <si>
    <t>TUĞBA ATLAM</t>
  </si>
  <si>
    <t>MUHAMMET MUSTAFA DUMAN</t>
  </si>
  <si>
    <t>MUĞLA SITKI KOÇMAN ÜNİVERSİTE</t>
  </si>
  <si>
    <t>SİNAN GİRGİN</t>
  </si>
  <si>
    <t>İSTANBUL OKAN ÜNİVERSİTESİ</t>
  </si>
  <si>
    <t>ÖMER KILIÇ</t>
  </si>
  <si>
    <t>HARRAN ÜNİVERSİTESİ(ŞANLIURFA)</t>
  </si>
  <si>
    <t>ALİ ROJHAT AVCI</t>
  </si>
  <si>
    <t>PERVER ZENGERALP</t>
  </si>
  <si>
    <t>ABDULKADİR MİRZAOĞLU</t>
  </si>
  <si>
    <t>CEYLAN CANİK</t>
  </si>
  <si>
    <t>BERFİN PETEKKAYA</t>
  </si>
  <si>
    <t>HATİP CEYLAN</t>
  </si>
  <si>
    <t>ÜMİT BERNA KAYA</t>
  </si>
  <si>
    <t>MAHİR TEKİN</t>
  </si>
  <si>
    <t>ZEYNEP TOKUR</t>
  </si>
  <si>
    <t>OĞUZHAN BILDIRCAN</t>
  </si>
  <si>
    <t>KAFKAS ÜNİVERSİTESİ</t>
  </si>
  <si>
    <t>MEKİYE TUTUŞ</t>
  </si>
  <si>
    <t>BARIŞ ROJHAT ALDATMAZ</t>
  </si>
  <si>
    <t>MUHMAMMED ÖDEN</t>
  </si>
  <si>
    <t>MUSTAFA BAYTOK</t>
  </si>
  <si>
    <t>ŞEVİN ASLAN</t>
  </si>
  <si>
    <t>ORDU ÜNİVERSİTESİ</t>
  </si>
  <si>
    <t>HASAN KAYA</t>
  </si>
  <si>
    <t>SİVAS CUMHURİYET ÜNİVERSİTESİ</t>
  </si>
  <si>
    <t>VEYSİ TUNÇ</t>
  </si>
  <si>
    <t>BERNA YALÇINKAYA</t>
  </si>
  <si>
    <t>İSTANBUL MEDİPOL ÜNİVERSİTESİ</t>
  </si>
  <si>
    <t>RAMAZAN BİÇER</t>
  </si>
  <si>
    <t>MEHMET ALTIN</t>
  </si>
  <si>
    <t>ZEHRA DOĞAN</t>
  </si>
  <si>
    <t>ERZİNCAN BİNALİ YILDIRIM ÜNİVERSİTESİ</t>
  </si>
  <si>
    <t>FUAT ÇELEBİ</t>
  </si>
  <si>
    <t>KAFKAS ÜNİVERSİTESİ(KARS)</t>
  </si>
  <si>
    <t>TEVFİK CAN ÇELİK</t>
  </si>
  <si>
    <t>MİRAY NUR CANSEVER</t>
  </si>
  <si>
    <t>ŞEYMA AKUSTA</t>
  </si>
  <si>
    <t>BERAT BÖÇKÜN</t>
  </si>
  <si>
    <t>ELİF NUR ÇETİNTAŞ</t>
  </si>
  <si>
    <t>CİHANGİR ÖZLÜ</t>
  </si>
  <si>
    <t>ENES BİNİCİ</t>
  </si>
  <si>
    <t>CİVAN ÇIPLAK</t>
  </si>
  <si>
    <t>MUSTAFA HACIÖMEROĞLU</t>
  </si>
  <si>
    <t>HALİÇ ÜNİVERSİTESİ(İSTANBUL)</t>
  </si>
  <si>
    <t>İZZETCAN KARAHAN</t>
  </si>
  <si>
    <t>HİLAL AYTÖRE ŞAHİN</t>
  </si>
  <si>
    <t>TUBA DEĞER</t>
  </si>
  <si>
    <t>ÇAĞLA SATIRLI</t>
  </si>
  <si>
    <t>TALHA CEMİL BAŞARAN</t>
  </si>
  <si>
    <t>YUSUF ÇİÇEKLİ</t>
  </si>
  <si>
    <t>HARRAN ÜNİVERSİTESİ (ŞANLIURFA)</t>
  </si>
  <si>
    <t>DENİZ SÜNBÜL</t>
  </si>
  <si>
    <t>ILGIN İLAYDA ÖZTÜRK</t>
  </si>
  <si>
    <t>TOKAT GAZİOSMANPAŞA ÜNİVERSİTESİ</t>
  </si>
  <si>
    <t>DİCLE ERGEL</t>
  </si>
  <si>
    <t>EMİRHAN CENGİZ</t>
  </si>
  <si>
    <t>RECEP TAYYİP ERDOĞAN ÜNİVERSİTESİ(RİZE)</t>
  </si>
  <si>
    <t>SÜLEYMAN YILDIRIM</t>
  </si>
  <si>
    <t>ECEM NAZ EROL</t>
  </si>
  <si>
    <t>EMRE BUĞRA GÜNGÖR</t>
  </si>
  <si>
    <t>YUSUF CEYLAN</t>
  </si>
  <si>
    <t>ARJİN ANDIÇ</t>
  </si>
  <si>
    <t>AYŞE YILGI AKKUŞ</t>
  </si>
  <si>
    <t>KAFKAS ÜNİVERSİTESİ (KARS)</t>
  </si>
  <si>
    <t>BEHRAM BİNDAK</t>
  </si>
  <si>
    <t>ATATÜRK ÜNİVERSİTESİ(ERZURUM)</t>
  </si>
  <si>
    <t>MEHMET İSA COÇKUN</t>
  </si>
  <si>
    <t>CAHİT KAÇAR</t>
  </si>
  <si>
    <t>MUHAMMET KORKMAZ</t>
  </si>
  <si>
    <t>ZELAL ÖREK</t>
  </si>
  <si>
    <t>ECE CAN</t>
  </si>
  <si>
    <t>MUHAMMED JİYAN TEYMUROĞLU</t>
  </si>
  <si>
    <t>ÜSKÜDAR ÜNİVERSİTESİ(İSTANBUL)</t>
  </si>
  <si>
    <t>MÜJDE YURTDAŞ</t>
  </si>
  <si>
    <t>***Toplam puan=Not OrtX%30 (+) ÖSYM puanıX%70</t>
  </si>
  <si>
    <t>ÖMER AZAD AVCİ</t>
  </si>
  <si>
    <t>AYŞE GÜL EGE</t>
  </si>
  <si>
    <r>
      <rPr>
        <b/>
        <sz val="11"/>
        <color theme="1"/>
        <rFont val="Times New Roman"/>
        <family val="1"/>
        <charset val="162"/>
      </rPr>
      <t>Not:</t>
    </r>
    <r>
      <rPr>
        <sz val="11"/>
        <color theme="1"/>
        <rFont val="Times New Roman"/>
        <family val="1"/>
        <charset val="162"/>
      </rPr>
      <t xml:space="preserve"> Asil ve yedek listeye giremeyen öğrenciler müfredat uyumsuzluğu veya belge eksikliği nedeniyle değerlendirme dışı bırakılmıştır.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</si>
</sst>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162"/>
      <scheme val="minor"/>
    </font>
    <font>
      <sz val="11"/>
      <color theme="1"/>
      <name val="Times New Roman"/>
      <family val="1"/>
      <charset val="162"/>
    </font>
    <font>
      <sz val="10"/>
      <name val="Times New Roman"/>
      <family val="1"/>
      <charset val="162"/>
    </font>
    <font>
      <sz val="9"/>
      <color theme="1"/>
      <name val="Times New Roman"/>
      <family val="1"/>
      <charset val="162"/>
    </font>
    <font>
      <b/>
      <sz val="9"/>
      <color indexed="8"/>
      <name val="Times New Roman"/>
      <family val="1"/>
      <charset val="162"/>
    </font>
    <font>
      <sz val="11"/>
      <name val="Times New Roman"/>
      <family val="1"/>
      <charset val="162"/>
    </font>
    <font>
      <b/>
      <sz val="11"/>
      <name val="Times New Roman"/>
      <family val="1"/>
      <charset val="162"/>
    </font>
    <font>
      <b/>
      <sz val="9"/>
      <color theme="1"/>
      <name val="Times New Roman"/>
      <family val="1"/>
      <charset val="162"/>
    </font>
    <font>
      <b/>
      <sz val="11"/>
      <color theme="1"/>
      <name val="Times New Roman"/>
      <family val="1"/>
      <charset val="162"/>
    </font>
    <font>
      <b/>
      <sz val="10"/>
      <name val="Times New Roman"/>
      <family val="1"/>
      <charset val="162"/>
    </font>
    <font>
      <b/>
      <sz val="10"/>
      <color rgb="FFFF0000"/>
      <name val="Times New Roman"/>
      <family val="1"/>
      <charset val="162"/>
    </font>
    <font>
      <sz val="10"/>
      <color rgb="FFFF0000"/>
      <name val="Times New Roman"/>
      <family val="1"/>
      <charset val="162"/>
    </font>
    <font>
      <b/>
      <sz val="9"/>
      <name val="Times New Roman"/>
      <family val="1"/>
      <charset val="162"/>
    </font>
    <font>
      <b/>
      <sz val="9"/>
      <color rgb="FFFF0000"/>
      <name val="Times New Roman"/>
      <family val="1"/>
      <charset val="16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6">
    <xf numFmtId="0" fontId="0" fillId="0" borderId="0" xfId="0"/>
    <xf numFmtId="0" fontId="1" fillId="0" borderId="0" xfId="0" applyFont="1"/>
    <xf numFmtId="0" fontId="1" fillId="0" borderId="0" xfId="0" applyFont="1" applyBorder="1"/>
    <xf numFmtId="9" fontId="4" fillId="0" borderId="1" xfId="0" applyNumberFormat="1" applyFont="1" applyBorder="1" applyAlignment="1">
      <alignment horizontal="left" vertical="center"/>
    </xf>
    <xf numFmtId="0" fontId="3" fillId="0" borderId="1" xfId="0" applyFont="1" applyBorder="1" applyAlignment="1">
      <alignment wrapText="1"/>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xf numFmtId="0" fontId="5" fillId="0" borderId="1" xfId="0" applyFont="1" applyBorder="1" applyAlignment="1">
      <alignment horizontal="justify" vertical="center"/>
    </xf>
    <xf numFmtId="0" fontId="1" fillId="0" borderId="1" xfId="0" applyFont="1" applyBorder="1" applyAlignment="1">
      <alignment horizontal="center"/>
    </xf>
    <xf numFmtId="0" fontId="1" fillId="0" borderId="1" xfId="0" applyFont="1" applyBorder="1" applyAlignment="1">
      <alignment horizontal="left"/>
    </xf>
    <xf numFmtId="0" fontId="5" fillId="0" borderId="1" xfId="0" applyFont="1" applyBorder="1" applyAlignment="1">
      <alignment horizontal="left" vertical="center" indent="15"/>
    </xf>
    <xf numFmtId="0" fontId="5" fillId="0" borderId="1" xfId="0" applyFont="1" applyBorder="1" applyAlignment="1">
      <alignment vertical="center"/>
    </xf>
    <xf numFmtId="0" fontId="2" fillId="0" borderId="1" xfId="0" applyFont="1" applyBorder="1" applyAlignment="1">
      <alignment vertical="center"/>
    </xf>
    <xf numFmtId="0" fontId="3" fillId="0" borderId="0" xfId="0" applyFont="1"/>
    <xf numFmtId="0" fontId="7" fillId="0" borderId="1" xfId="0" applyFont="1" applyBorder="1"/>
    <xf numFmtId="0" fontId="6" fillId="0" borderId="1" xfId="0" applyFont="1" applyBorder="1" applyAlignment="1">
      <alignment horizontal="left"/>
    </xf>
    <xf numFmtId="0" fontId="6" fillId="0" borderId="1" xfId="0" applyFont="1" applyBorder="1" applyAlignment="1">
      <alignment horizontal="left" wrapText="1"/>
    </xf>
    <xf numFmtId="0" fontId="6" fillId="0" borderId="1" xfId="0" applyFont="1" applyBorder="1" applyAlignment="1">
      <alignment horizontal="center"/>
    </xf>
    <xf numFmtId="0" fontId="7" fillId="0" borderId="0" xfId="0" applyFont="1"/>
    <xf numFmtId="0" fontId="8" fillId="0" borderId="1" xfId="0" applyFont="1" applyBorder="1"/>
    <xf numFmtId="0" fontId="8" fillId="0" borderId="1" xfId="0" applyFont="1" applyBorder="1" applyAlignment="1">
      <alignment horizontal="center"/>
    </xf>
    <xf numFmtId="0" fontId="8" fillId="0" borderId="1" xfId="0" applyFont="1" applyBorder="1" applyAlignment="1">
      <alignment horizontal="left"/>
    </xf>
    <xf numFmtId="0" fontId="6" fillId="0" borderId="1" xfId="0" applyFont="1" applyBorder="1"/>
    <xf numFmtId="0" fontId="5" fillId="0" borderId="1" xfId="0" applyFont="1" applyBorder="1" applyAlignment="1">
      <alignment horizontal="left"/>
    </xf>
    <xf numFmtId="0" fontId="5" fillId="0" borderId="1" xfId="0" applyFont="1" applyBorder="1" applyAlignment="1">
      <alignment horizontal="left" wrapText="1"/>
    </xf>
    <xf numFmtId="0" fontId="5" fillId="0" borderId="1" xfId="0" applyFont="1" applyBorder="1" applyAlignment="1">
      <alignment horizontal="center"/>
    </xf>
    <xf numFmtId="2" fontId="5" fillId="0" borderId="1" xfId="0" applyNumberFormat="1" applyFont="1" applyBorder="1" applyAlignment="1">
      <alignment horizontal="left"/>
    </xf>
    <xf numFmtId="0" fontId="2" fillId="0" borderId="1" xfId="0" applyFont="1" applyBorder="1" applyAlignment="1">
      <alignment horizontal="left" wrapText="1"/>
    </xf>
    <xf numFmtId="0" fontId="2" fillId="0" borderId="1" xfId="0" applyFont="1" applyBorder="1" applyAlignment="1">
      <alignment horizontal="center"/>
    </xf>
    <xf numFmtId="0" fontId="2" fillId="0" borderId="1" xfId="0" applyFont="1" applyBorder="1" applyAlignment="1">
      <alignment horizontal="left"/>
    </xf>
    <xf numFmtId="2" fontId="2" fillId="0" borderId="1" xfId="0" applyNumberFormat="1" applyFont="1" applyBorder="1" applyAlignment="1">
      <alignment horizontal="left"/>
    </xf>
    <xf numFmtId="0" fontId="9" fillId="0" borderId="1" xfId="0" applyFont="1" applyBorder="1" applyAlignment="1">
      <alignment horizontal="left"/>
    </xf>
    <xf numFmtId="0" fontId="9" fillId="0" borderId="1" xfId="0" applyFont="1" applyBorder="1" applyAlignment="1">
      <alignment horizontal="left" wrapText="1"/>
    </xf>
    <xf numFmtId="0" fontId="9" fillId="0" borderId="1" xfId="0" applyFont="1" applyBorder="1" applyAlignment="1">
      <alignment horizontal="center"/>
    </xf>
    <xf numFmtId="0" fontId="10" fillId="0" borderId="1" xfId="0" applyFont="1" applyBorder="1" applyAlignment="1">
      <alignment horizontal="left"/>
    </xf>
    <xf numFmtId="0" fontId="11" fillId="0" borderId="1" xfId="0" applyFont="1" applyBorder="1" applyAlignment="1">
      <alignment horizontal="left"/>
    </xf>
    <xf numFmtId="0" fontId="12" fillId="0" borderId="1" xfId="0" applyFont="1" applyBorder="1"/>
    <xf numFmtId="0" fontId="6" fillId="0" borderId="1" xfId="0" applyFont="1" applyBorder="1" applyAlignment="1">
      <alignment horizontal="right"/>
    </xf>
    <xf numFmtId="0" fontId="12" fillId="0" borderId="0" xfId="0" applyFont="1"/>
    <xf numFmtId="0" fontId="13" fillId="0" borderId="0" xfId="0" applyFont="1"/>
    <xf numFmtId="0" fontId="5" fillId="0" borderId="1" xfId="0" applyFont="1" applyBorder="1" applyAlignment="1">
      <alignment horizontal="right"/>
    </xf>
    <xf numFmtId="0" fontId="1" fillId="0" borderId="0" xfId="0" applyFont="1" applyAlignment="1">
      <alignment horizontal="center"/>
    </xf>
    <xf numFmtId="0" fontId="1" fillId="0" borderId="0" xfId="0" applyFont="1" applyBorder="1" applyAlignment="1">
      <alignment horizontal="left"/>
    </xf>
    <xf numFmtId="0" fontId="1" fillId="0" borderId="0" xfId="0" applyFont="1" applyAlignment="1">
      <alignment horizontal="left"/>
    </xf>
    <xf numFmtId="0" fontId="5" fillId="0" borderId="1" xfId="0" applyFont="1" applyBorder="1" applyAlignment="1">
      <alignment horizontal="justify" vertical="center"/>
    </xf>
    <xf numFmtId="0" fontId="4" fillId="0" borderId="1" xfId="0" applyFont="1" applyBorder="1" applyAlignment="1">
      <alignment horizontal="center" vertical="center" wrapText="1"/>
    </xf>
    <xf numFmtId="0" fontId="3" fillId="0" borderId="1" xfId="0" applyFont="1" applyBorder="1" applyAlignment="1"/>
    <xf numFmtId="0" fontId="4" fillId="0" borderId="1" xfId="0" applyFont="1" applyBorder="1" applyAlignment="1">
      <alignment horizontal="left" vertical="center" wrapText="1"/>
    </xf>
    <xf numFmtId="0" fontId="4" fillId="0" borderId="1" xfId="0" applyFont="1" applyBorder="1" applyAlignment="1">
      <alignment horizontal="center"/>
    </xf>
    <xf numFmtId="0" fontId="4" fillId="0" borderId="1" xfId="0" applyFont="1" applyBorder="1" applyAlignment="1">
      <alignment horizontal="left" vertical="center"/>
    </xf>
    <xf numFmtId="49"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tabSelected="1" zoomScaleNormal="100" workbookViewId="0">
      <selection activeCell="D14" sqref="D14"/>
    </sheetView>
  </sheetViews>
  <sheetFormatPr defaultRowHeight="15" x14ac:dyDescent="0.25"/>
  <cols>
    <col min="1" max="1" width="8.28515625" style="1" customWidth="1"/>
    <col min="2" max="2" width="29.7109375" style="1" customWidth="1"/>
    <col min="3" max="3" width="31" style="1" customWidth="1"/>
    <col min="4" max="4" width="5.140625" style="46" customWidth="1"/>
    <col min="5" max="5" width="11.42578125" style="1" bestFit="1" customWidth="1"/>
    <col min="6" max="6" width="11.140625" style="1" bestFit="1" customWidth="1"/>
    <col min="7" max="7" width="6.28515625" style="1" bestFit="1" customWidth="1"/>
    <col min="8" max="8" width="10" style="1" bestFit="1" customWidth="1"/>
    <col min="9" max="9" width="10.140625" style="1" bestFit="1" customWidth="1"/>
    <col min="10" max="10" width="9.140625" style="1" customWidth="1"/>
    <col min="11" max="11" width="6.140625" style="48" bestFit="1" customWidth="1"/>
    <col min="12" max="12" width="7.140625" style="1" bestFit="1" customWidth="1"/>
    <col min="13" max="13" width="11.140625" style="1" customWidth="1"/>
    <col min="14" max="14" width="9.85546875" style="1" customWidth="1"/>
    <col min="15" max="16384" width="9.140625" style="1"/>
  </cols>
  <sheetData>
    <row r="1" spans="1:13" s="18" customFormat="1" ht="12" x14ac:dyDescent="0.2">
      <c r="A1" s="5"/>
      <c r="B1" s="53" t="s">
        <v>8</v>
      </c>
      <c r="C1" s="53"/>
      <c r="D1" s="53"/>
      <c r="E1" s="53"/>
      <c r="F1" s="53"/>
      <c r="G1" s="53"/>
      <c r="H1" s="53"/>
      <c r="I1" s="53"/>
      <c r="J1" s="53"/>
      <c r="K1" s="53"/>
      <c r="L1" s="53"/>
      <c r="M1" s="53"/>
    </row>
    <row r="2" spans="1:13" s="18" customFormat="1" ht="12" x14ac:dyDescent="0.2">
      <c r="A2" s="5"/>
      <c r="B2" s="53" t="s">
        <v>35</v>
      </c>
      <c r="C2" s="53"/>
      <c r="D2" s="53"/>
      <c r="E2" s="53"/>
      <c r="F2" s="53"/>
      <c r="G2" s="53"/>
      <c r="H2" s="53"/>
      <c r="I2" s="53"/>
      <c r="J2" s="53"/>
      <c r="K2" s="53"/>
      <c r="L2" s="53"/>
      <c r="M2" s="53"/>
    </row>
    <row r="3" spans="1:13" s="18" customFormat="1" ht="43.5" customHeight="1" x14ac:dyDescent="0.2">
      <c r="A3" s="5"/>
      <c r="B3" s="54" t="s">
        <v>0</v>
      </c>
      <c r="C3" s="10" t="s">
        <v>1</v>
      </c>
      <c r="D3" s="50" t="s">
        <v>5</v>
      </c>
      <c r="E3" s="50" t="s">
        <v>6</v>
      </c>
      <c r="F3" s="50"/>
      <c r="G3" s="55" t="s">
        <v>10</v>
      </c>
      <c r="H3" s="50" t="s">
        <v>9</v>
      </c>
      <c r="I3" s="50" t="s">
        <v>36</v>
      </c>
      <c r="J3" s="50" t="s">
        <v>7</v>
      </c>
      <c r="K3" s="51"/>
      <c r="L3" s="51"/>
      <c r="M3" s="52" t="s">
        <v>2</v>
      </c>
    </row>
    <row r="4" spans="1:13" s="18" customFormat="1" ht="84" x14ac:dyDescent="0.2">
      <c r="A4" s="5"/>
      <c r="B4" s="54"/>
      <c r="C4" s="10"/>
      <c r="D4" s="50"/>
      <c r="E4" s="8" t="s">
        <v>4</v>
      </c>
      <c r="F4" s="3">
        <v>0.7</v>
      </c>
      <c r="G4" s="55"/>
      <c r="H4" s="50"/>
      <c r="I4" s="50"/>
      <c r="J4" s="9" t="s">
        <v>11</v>
      </c>
      <c r="K4" s="8" t="s">
        <v>3</v>
      </c>
      <c r="L4" s="3">
        <v>0.3</v>
      </c>
      <c r="M4" s="52"/>
    </row>
    <row r="5" spans="1:13" s="18" customFormat="1" ht="28.5" x14ac:dyDescent="0.2">
      <c r="A5" s="19" t="s">
        <v>14</v>
      </c>
      <c r="B5" s="20" t="s">
        <v>114</v>
      </c>
      <c r="C5" s="21" t="s">
        <v>38</v>
      </c>
      <c r="D5" s="22">
        <v>2</v>
      </c>
      <c r="E5" s="20">
        <v>497.76670000000001</v>
      </c>
      <c r="F5" s="20">
        <f t="shared" ref="F5:F23" si="0">AVERAGE(E5*0.7)</f>
        <v>348.43669</v>
      </c>
      <c r="G5" s="22">
        <v>2020</v>
      </c>
      <c r="H5" s="20"/>
      <c r="I5" s="20">
        <f t="shared" ref="I5:I23" si="1">AVERAGEA(H5*0.7)</f>
        <v>0</v>
      </c>
      <c r="J5" s="20"/>
      <c r="K5" s="20">
        <v>95.25</v>
      </c>
      <c r="L5" s="20">
        <f t="shared" ref="L5:L23" si="2">AVERAGE(K5*0.3)</f>
        <v>28.574999999999999</v>
      </c>
      <c r="M5" s="20">
        <f t="shared" ref="M5:M24" si="3">SUM(F5+L5)</f>
        <v>377.01168999999999</v>
      </c>
    </row>
    <row r="6" spans="1:13" s="23" customFormat="1" ht="15" customHeight="1" x14ac:dyDescent="0.2">
      <c r="A6" s="19" t="s">
        <v>15</v>
      </c>
      <c r="B6" s="20" t="s">
        <v>115</v>
      </c>
      <c r="C6" s="21" t="s">
        <v>38</v>
      </c>
      <c r="D6" s="22">
        <v>2</v>
      </c>
      <c r="E6" s="20">
        <v>497.47160000000002</v>
      </c>
      <c r="F6" s="20">
        <f t="shared" si="0"/>
        <v>348.23012</v>
      </c>
      <c r="G6" s="22">
        <v>2020</v>
      </c>
      <c r="H6" s="20"/>
      <c r="I6" s="20">
        <f t="shared" si="1"/>
        <v>0</v>
      </c>
      <c r="J6" s="20"/>
      <c r="K6" s="20">
        <v>90.9</v>
      </c>
      <c r="L6" s="20">
        <f t="shared" si="2"/>
        <v>27.27</v>
      </c>
      <c r="M6" s="20">
        <f t="shared" si="3"/>
        <v>375.50011999999998</v>
      </c>
    </row>
    <row r="7" spans="1:13" s="23" customFormat="1" ht="15" customHeight="1" x14ac:dyDescent="0.2">
      <c r="A7" s="19" t="s">
        <v>16</v>
      </c>
      <c r="B7" s="20" t="s">
        <v>116</v>
      </c>
      <c r="C7" s="21" t="s">
        <v>117</v>
      </c>
      <c r="D7" s="22">
        <v>2</v>
      </c>
      <c r="E7" s="20">
        <v>494.64605</v>
      </c>
      <c r="F7" s="20">
        <f t="shared" si="0"/>
        <v>346.25223499999998</v>
      </c>
      <c r="G7" s="22">
        <v>2020</v>
      </c>
      <c r="H7" s="20"/>
      <c r="I7" s="20">
        <f t="shared" si="1"/>
        <v>0</v>
      </c>
      <c r="J7" s="20"/>
      <c r="K7" s="20">
        <v>92</v>
      </c>
      <c r="L7" s="20">
        <f t="shared" si="2"/>
        <v>27.599999999999998</v>
      </c>
      <c r="M7" s="20">
        <f t="shared" si="3"/>
        <v>373.85223500000001</v>
      </c>
    </row>
    <row r="8" spans="1:13" s="23" customFormat="1" ht="15" customHeight="1" x14ac:dyDescent="0.2">
      <c r="A8" s="19" t="s">
        <v>13</v>
      </c>
      <c r="B8" s="20" t="s">
        <v>118</v>
      </c>
      <c r="C8" s="21" t="s">
        <v>55</v>
      </c>
      <c r="D8" s="22">
        <v>2</v>
      </c>
      <c r="E8" s="20">
        <v>497.09053</v>
      </c>
      <c r="F8" s="20">
        <f t="shared" si="0"/>
        <v>347.963371</v>
      </c>
      <c r="G8" s="22">
        <v>2020</v>
      </c>
      <c r="H8" s="20"/>
      <c r="I8" s="20">
        <f t="shared" si="1"/>
        <v>0</v>
      </c>
      <c r="J8" s="20"/>
      <c r="K8" s="20">
        <v>86</v>
      </c>
      <c r="L8" s="20">
        <f t="shared" si="2"/>
        <v>25.8</v>
      </c>
      <c r="M8" s="20">
        <f t="shared" si="3"/>
        <v>373.76337100000001</v>
      </c>
    </row>
    <row r="9" spans="1:13" s="23" customFormat="1" ht="15" customHeight="1" x14ac:dyDescent="0.2">
      <c r="A9" s="19" t="s">
        <v>22</v>
      </c>
      <c r="B9" s="20" t="s">
        <v>119</v>
      </c>
      <c r="C9" s="21" t="s">
        <v>120</v>
      </c>
      <c r="D9" s="22">
        <v>2</v>
      </c>
      <c r="E9" s="20">
        <v>493.11147</v>
      </c>
      <c r="F9" s="20">
        <f t="shared" si="0"/>
        <v>345.17802899999998</v>
      </c>
      <c r="G9" s="22">
        <v>2020</v>
      </c>
      <c r="H9" s="20"/>
      <c r="I9" s="20">
        <f t="shared" si="1"/>
        <v>0</v>
      </c>
      <c r="J9" s="20"/>
      <c r="K9" s="20">
        <v>91</v>
      </c>
      <c r="L9" s="20">
        <f t="shared" si="2"/>
        <v>27.3</v>
      </c>
      <c r="M9" s="20">
        <f t="shared" si="3"/>
        <v>372.47802899999999</v>
      </c>
    </row>
    <row r="10" spans="1:13" s="23" customFormat="1" ht="15" customHeight="1" x14ac:dyDescent="0.2">
      <c r="A10" s="19" t="s">
        <v>23</v>
      </c>
      <c r="B10" s="24" t="s">
        <v>121</v>
      </c>
      <c r="C10" s="24" t="s">
        <v>62</v>
      </c>
      <c r="D10" s="25">
        <v>2</v>
      </c>
      <c r="E10" s="26">
        <v>494.90127999999999</v>
      </c>
      <c r="F10" s="20">
        <f t="shared" si="0"/>
        <v>346.43089599999996</v>
      </c>
      <c r="G10" s="25">
        <v>2020</v>
      </c>
      <c r="H10" s="24"/>
      <c r="I10" s="20">
        <f t="shared" si="1"/>
        <v>0</v>
      </c>
      <c r="J10" s="24"/>
      <c r="K10" s="26">
        <v>85.97</v>
      </c>
      <c r="L10" s="20">
        <f t="shared" si="2"/>
        <v>25.791</v>
      </c>
      <c r="M10" s="20">
        <f t="shared" si="3"/>
        <v>372.22189599999996</v>
      </c>
    </row>
    <row r="11" spans="1:13" s="23" customFormat="1" ht="15" customHeight="1" x14ac:dyDescent="0.2">
      <c r="A11" s="19" t="s">
        <v>24</v>
      </c>
      <c r="B11" s="20" t="s">
        <v>122</v>
      </c>
      <c r="C11" s="21" t="s">
        <v>123</v>
      </c>
      <c r="D11" s="22">
        <v>2</v>
      </c>
      <c r="E11" s="20">
        <v>494.67036000000002</v>
      </c>
      <c r="F11" s="20">
        <f t="shared" si="0"/>
        <v>346.26925199999999</v>
      </c>
      <c r="G11" s="22">
        <v>2020</v>
      </c>
      <c r="H11" s="20"/>
      <c r="I11" s="20">
        <f t="shared" si="1"/>
        <v>0</v>
      </c>
      <c r="J11" s="20"/>
      <c r="K11" s="20">
        <v>86.46</v>
      </c>
      <c r="L11" s="20">
        <f t="shared" si="2"/>
        <v>25.937999999999999</v>
      </c>
      <c r="M11" s="20">
        <f t="shared" si="3"/>
        <v>372.20725199999998</v>
      </c>
    </row>
    <row r="12" spans="1:13" s="23" customFormat="1" ht="15" customHeight="1" x14ac:dyDescent="0.2">
      <c r="A12" s="19" t="s">
        <v>25</v>
      </c>
      <c r="B12" s="20" t="s">
        <v>124</v>
      </c>
      <c r="C12" s="21" t="s">
        <v>117</v>
      </c>
      <c r="D12" s="22">
        <v>2</v>
      </c>
      <c r="E12" s="20">
        <v>493.99326000000002</v>
      </c>
      <c r="F12" s="20">
        <f t="shared" si="0"/>
        <v>345.79528199999999</v>
      </c>
      <c r="G12" s="22">
        <v>2020</v>
      </c>
      <c r="H12" s="20"/>
      <c r="I12" s="20">
        <f t="shared" si="1"/>
        <v>0</v>
      </c>
      <c r="J12" s="20"/>
      <c r="K12" s="20">
        <v>88</v>
      </c>
      <c r="L12" s="20">
        <f t="shared" si="2"/>
        <v>26.4</v>
      </c>
      <c r="M12" s="20">
        <f t="shared" si="3"/>
        <v>372.19528199999996</v>
      </c>
    </row>
    <row r="13" spans="1:13" s="23" customFormat="1" ht="15" customHeight="1" x14ac:dyDescent="0.2">
      <c r="A13" s="19" t="s">
        <v>26</v>
      </c>
      <c r="B13" s="27" t="s">
        <v>125</v>
      </c>
      <c r="C13" s="27" t="s">
        <v>38</v>
      </c>
      <c r="D13" s="22">
        <v>2</v>
      </c>
      <c r="E13" s="20">
        <v>498.41777999999999</v>
      </c>
      <c r="F13" s="20">
        <f t="shared" si="0"/>
        <v>348.89244599999995</v>
      </c>
      <c r="G13" s="22">
        <v>2020</v>
      </c>
      <c r="H13" s="27"/>
      <c r="I13" s="20">
        <f t="shared" si="1"/>
        <v>0</v>
      </c>
      <c r="J13" s="27"/>
      <c r="K13" s="20">
        <v>76.900000000000006</v>
      </c>
      <c r="L13" s="20">
        <f t="shared" si="2"/>
        <v>23.07</v>
      </c>
      <c r="M13" s="20">
        <f t="shared" si="3"/>
        <v>371.96244599999994</v>
      </c>
    </row>
    <row r="14" spans="1:13" s="23" customFormat="1" ht="15" customHeight="1" x14ac:dyDescent="0.2">
      <c r="A14" s="19" t="s">
        <v>27</v>
      </c>
      <c r="B14" s="20" t="s">
        <v>126</v>
      </c>
      <c r="C14" s="21" t="s">
        <v>62</v>
      </c>
      <c r="D14" s="22">
        <v>2</v>
      </c>
      <c r="E14" s="20">
        <v>494.51281</v>
      </c>
      <c r="F14" s="20">
        <f t="shared" si="0"/>
        <v>346.15896699999996</v>
      </c>
      <c r="G14" s="22">
        <v>2020</v>
      </c>
      <c r="H14" s="20"/>
      <c r="I14" s="20">
        <f t="shared" si="1"/>
        <v>0</v>
      </c>
      <c r="J14" s="20"/>
      <c r="K14" s="20">
        <v>85.86</v>
      </c>
      <c r="L14" s="20">
        <f t="shared" si="2"/>
        <v>25.757999999999999</v>
      </c>
      <c r="M14" s="20">
        <f t="shared" si="3"/>
        <v>371.91696699999994</v>
      </c>
    </row>
    <row r="15" spans="1:13" s="23" customFormat="1" ht="15" customHeight="1" x14ac:dyDescent="0.25">
      <c r="A15" s="5" t="s">
        <v>18</v>
      </c>
      <c r="B15" s="28" t="s">
        <v>127</v>
      </c>
      <c r="C15" s="29" t="s">
        <v>55</v>
      </c>
      <c r="D15" s="30">
        <v>2</v>
      </c>
      <c r="E15" s="28">
        <v>497.62790000000001</v>
      </c>
      <c r="F15" s="28">
        <f t="shared" si="0"/>
        <v>348.33952999999997</v>
      </c>
      <c r="G15" s="30">
        <v>2020</v>
      </c>
      <c r="H15" s="28"/>
      <c r="I15" s="28">
        <f t="shared" si="1"/>
        <v>0</v>
      </c>
      <c r="J15" s="28"/>
      <c r="K15" s="28">
        <v>78</v>
      </c>
      <c r="L15" s="28">
        <f t="shared" si="2"/>
        <v>23.4</v>
      </c>
      <c r="M15" s="28">
        <f t="shared" si="3"/>
        <v>371.73952999999995</v>
      </c>
    </row>
    <row r="16" spans="1:13" s="23" customFormat="1" ht="15" customHeight="1" x14ac:dyDescent="0.25">
      <c r="A16" s="5" t="s">
        <v>19</v>
      </c>
      <c r="B16" s="28" t="s">
        <v>128</v>
      </c>
      <c r="C16" s="29" t="s">
        <v>117</v>
      </c>
      <c r="D16" s="30">
        <v>2</v>
      </c>
      <c r="E16" s="28">
        <v>495.30464000000001</v>
      </c>
      <c r="F16" s="28">
        <f t="shared" si="0"/>
        <v>346.71324799999996</v>
      </c>
      <c r="G16" s="30">
        <v>2020</v>
      </c>
      <c r="H16" s="28"/>
      <c r="I16" s="28">
        <f t="shared" si="1"/>
        <v>0</v>
      </c>
      <c r="J16" s="28"/>
      <c r="K16" s="31">
        <v>83</v>
      </c>
      <c r="L16" s="28">
        <f t="shared" si="2"/>
        <v>24.9</v>
      </c>
      <c r="M16" s="28">
        <f t="shared" si="3"/>
        <v>371.61324799999994</v>
      </c>
    </row>
    <row r="17" spans="1:13" s="23" customFormat="1" ht="15" customHeight="1" x14ac:dyDescent="0.25">
      <c r="A17" s="5" t="s">
        <v>20</v>
      </c>
      <c r="B17" s="28" t="s">
        <v>129</v>
      </c>
      <c r="C17" s="29" t="s">
        <v>130</v>
      </c>
      <c r="D17" s="30">
        <v>2</v>
      </c>
      <c r="E17" s="28">
        <v>495.11682999999999</v>
      </c>
      <c r="F17" s="28">
        <f t="shared" si="0"/>
        <v>346.58178099999998</v>
      </c>
      <c r="G17" s="30">
        <v>2020</v>
      </c>
      <c r="H17" s="28"/>
      <c r="I17" s="28">
        <f t="shared" si="1"/>
        <v>0</v>
      </c>
      <c r="J17" s="28"/>
      <c r="K17" s="28">
        <v>83</v>
      </c>
      <c r="L17" s="28">
        <f t="shared" si="2"/>
        <v>24.9</v>
      </c>
      <c r="M17" s="28">
        <f t="shared" si="3"/>
        <v>371.48178099999996</v>
      </c>
    </row>
    <row r="18" spans="1:13" s="18" customFormat="1" ht="15" customHeight="1" x14ac:dyDescent="0.25">
      <c r="A18" s="5" t="s">
        <v>21</v>
      </c>
      <c r="B18" s="28" t="s">
        <v>131</v>
      </c>
      <c r="C18" s="28" t="s">
        <v>132</v>
      </c>
      <c r="D18" s="30">
        <v>2</v>
      </c>
      <c r="E18" s="28">
        <v>492.64434999999997</v>
      </c>
      <c r="F18" s="28">
        <f t="shared" si="0"/>
        <v>344.85104499999994</v>
      </c>
      <c r="G18" s="30">
        <v>2020</v>
      </c>
      <c r="H18" s="28"/>
      <c r="I18" s="28">
        <f t="shared" si="1"/>
        <v>0</v>
      </c>
      <c r="J18" s="28"/>
      <c r="K18" s="28">
        <v>88</v>
      </c>
      <c r="L18" s="28">
        <f t="shared" si="2"/>
        <v>26.4</v>
      </c>
      <c r="M18" s="28">
        <f t="shared" si="3"/>
        <v>371.25104499999992</v>
      </c>
    </row>
    <row r="19" spans="1:13" s="18" customFormat="1" ht="18.75" customHeight="1" x14ac:dyDescent="0.25">
      <c r="A19" s="5" t="s">
        <v>28</v>
      </c>
      <c r="B19" s="28" t="s">
        <v>133</v>
      </c>
      <c r="C19" s="28" t="s">
        <v>132</v>
      </c>
      <c r="D19" s="30">
        <v>2</v>
      </c>
      <c r="E19" s="28">
        <v>492.64</v>
      </c>
      <c r="F19" s="28">
        <f t="shared" si="0"/>
        <v>344.84799999999996</v>
      </c>
      <c r="G19" s="30">
        <v>2020</v>
      </c>
      <c r="H19" s="28"/>
      <c r="I19" s="28">
        <f t="shared" si="1"/>
        <v>0</v>
      </c>
      <c r="J19" s="28"/>
      <c r="K19" s="28">
        <v>88</v>
      </c>
      <c r="L19" s="28">
        <f t="shared" si="2"/>
        <v>26.4</v>
      </c>
      <c r="M19" s="28">
        <f t="shared" si="3"/>
        <v>371.24799999999993</v>
      </c>
    </row>
    <row r="20" spans="1:13" s="18" customFormat="1" ht="15" customHeight="1" x14ac:dyDescent="0.25">
      <c r="A20" s="5" t="s">
        <v>29</v>
      </c>
      <c r="B20" s="28" t="s">
        <v>134</v>
      </c>
      <c r="C20" s="29" t="s">
        <v>130</v>
      </c>
      <c r="D20" s="30">
        <v>2</v>
      </c>
      <c r="E20" s="28">
        <v>491.62074000000001</v>
      </c>
      <c r="F20" s="28">
        <f t="shared" si="0"/>
        <v>344.13451800000001</v>
      </c>
      <c r="G20" s="30">
        <v>2020</v>
      </c>
      <c r="H20" s="28"/>
      <c r="I20" s="28">
        <f t="shared" si="1"/>
        <v>0</v>
      </c>
      <c r="J20" s="28"/>
      <c r="K20" s="28">
        <v>90</v>
      </c>
      <c r="L20" s="28">
        <f t="shared" si="2"/>
        <v>27</v>
      </c>
      <c r="M20" s="28">
        <f t="shared" si="3"/>
        <v>371.13451800000001</v>
      </c>
    </row>
    <row r="21" spans="1:13" s="18" customFormat="1" ht="15" customHeight="1" x14ac:dyDescent="0.25">
      <c r="A21" s="5" t="s">
        <v>30</v>
      </c>
      <c r="B21" s="28" t="s">
        <v>135</v>
      </c>
      <c r="C21" s="29" t="s">
        <v>130</v>
      </c>
      <c r="D21" s="30">
        <v>2</v>
      </c>
      <c r="E21" s="28">
        <v>491.58960999999999</v>
      </c>
      <c r="F21" s="28">
        <f t="shared" si="0"/>
        <v>344.11272699999995</v>
      </c>
      <c r="G21" s="30">
        <v>2020</v>
      </c>
      <c r="H21" s="28"/>
      <c r="I21" s="28">
        <f t="shared" si="1"/>
        <v>0</v>
      </c>
      <c r="J21" s="28"/>
      <c r="K21" s="28">
        <v>90</v>
      </c>
      <c r="L21" s="28">
        <f t="shared" si="2"/>
        <v>27</v>
      </c>
      <c r="M21" s="28">
        <f t="shared" si="3"/>
        <v>371.11272699999995</v>
      </c>
    </row>
    <row r="22" spans="1:13" s="18" customFormat="1" ht="15" customHeight="1" x14ac:dyDescent="0.25">
      <c r="A22" s="5" t="s">
        <v>31</v>
      </c>
      <c r="B22" s="11" t="s">
        <v>136</v>
      </c>
      <c r="C22" s="11" t="s">
        <v>55</v>
      </c>
      <c r="D22" s="30">
        <v>2</v>
      </c>
      <c r="E22" s="14">
        <v>495.83584000000002</v>
      </c>
      <c r="F22" s="28">
        <f t="shared" si="0"/>
        <v>347.08508799999998</v>
      </c>
      <c r="G22" s="13">
        <v>2020</v>
      </c>
      <c r="H22" s="11"/>
      <c r="I22" s="28">
        <f t="shared" si="1"/>
        <v>0</v>
      </c>
      <c r="J22" s="11"/>
      <c r="K22" s="14">
        <v>80</v>
      </c>
      <c r="L22" s="28">
        <f t="shared" si="2"/>
        <v>24</v>
      </c>
      <c r="M22" s="28">
        <f t="shared" si="3"/>
        <v>371.08508799999998</v>
      </c>
    </row>
    <row r="23" spans="1:13" s="18" customFormat="1" ht="15" customHeight="1" x14ac:dyDescent="0.25">
      <c r="A23" s="5" t="s">
        <v>32</v>
      </c>
      <c r="B23" s="28" t="s">
        <v>137</v>
      </c>
      <c r="C23" s="29" t="s">
        <v>130</v>
      </c>
      <c r="D23" s="30">
        <v>2</v>
      </c>
      <c r="E23" s="28">
        <v>491.48716999999999</v>
      </c>
      <c r="F23" s="28">
        <f t="shared" si="0"/>
        <v>344.04101899999995</v>
      </c>
      <c r="G23" s="30">
        <v>2020</v>
      </c>
      <c r="H23" s="28"/>
      <c r="I23" s="28">
        <f t="shared" si="1"/>
        <v>0</v>
      </c>
      <c r="J23" s="28"/>
      <c r="K23" s="28">
        <v>90</v>
      </c>
      <c r="L23" s="28">
        <f t="shared" si="2"/>
        <v>27</v>
      </c>
      <c r="M23" s="28">
        <f t="shared" si="3"/>
        <v>371.04101899999995</v>
      </c>
    </row>
    <row r="24" spans="1:13" s="18" customFormat="1" ht="28.5" customHeight="1" x14ac:dyDescent="0.25">
      <c r="A24" s="5" t="s">
        <v>33</v>
      </c>
      <c r="B24" s="29" t="s">
        <v>138</v>
      </c>
      <c r="C24" s="29" t="s">
        <v>139</v>
      </c>
      <c r="D24" s="30">
        <v>2</v>
      </c>
      <c r="E24" s="28">
        <v>489.74450999999999</v>
      </c>
      <c r="F24" s="28">
        <f t="shared" ref="F24" si="4">AVERAGE(E24*0.7)</f>
        <v>342.82115699999997</v>
      </c>
      <c r="G24" s="30">
        <v>2020</v>
      </c>
      <c r="H24" s="28"/>
      <c r="I24" s="28">
        <f t="shared" ref="I24" si="5">AVERAGEA(H24*0.7)</f>
        <v>0</v>
      </c>
      <c r="J24" s="28"/>
      <c r="K24" s="28">
        <v>93.77</v>
      </c>
      <c r="L24" s="28">
        <f t="shared" ref="L24" si="6">AVERAGE(K24*0.3)</f>
        <v>28.130999999999997</v>
      </c>
      <c r="M24" s="28">
        <f t="shared" si="3"/>
        <v>370.95215699999994</v>
      </c>
    </row>
    <row r="25" spans="1:13" s="18" customFormat="1" ht="24.95" customHeight="1" x14ac:dyDescent="0.2">
      <c r="A25" s="5"/>
      <c r="B25" s="32"/>
      <c r="C25" s="32"/>
      <c r="D25" s="33"/>
      <c r="E25" s="34"/>
      <c r="F25" s="34"/>
      <c r="G25" s="34"/>
      <c r="H25" s="34"/>
      <c r="I25" s="34"/>
      <c r="J25" s="34"/>
      <c r="K25" s="35"/>
      <c r="L25" s="34"/>
      <c r="M25" s="34"/>
    </row>
    <row r="26" spans="1:13" s="18" customFormat="1" ht="12" x14ac:dyDescent="0.2">
      <c r="A26" s="5"/>
      <c r="B26" s="53" t="s">
        <v>8</v>
      </c>
      <c r="C26" s="53"/>
      <c r="D26" s="53"/>
      <c r="E26" s="53"/>
      <c r="F26" s="53"/>
      <c r="G26" s="53"/>
      <c r="H26" s="53"/>
      <c r="I26" s="53"/>
      <c r="J26" s="53"/>
      <c r="K26" s="53"/>
      <c r="L26" s="53"/>
      <c r="M26" s="53"/>
    </row>
    <row r="27" spans="1:13" s="18" customFormat="1" ht="12" x14ac:dyDescent="0.2">
      <c r="A27" s="5"/>
      <c r="B27" s="53" t="s">
        <v>35</v>
      </c>
      <c r="C27" s="53"/>
      <c r="D27" s="53"/>
      <c r="E27" s="53"/>
      <c r="F27" s="53"/>
      <c r="G27" s="53"/>
      <c r="H27" s="53"/>
      <c r="I27" s="53"/>
      <c r="J27" s="53"/>
      <c r="K27" s="53"/>
      <c r="L27" s="53"/>
      <c r="M27" s="53"/>
    </row>
    <row r="28" spans="1:13" s="18" customFormat="1" ht="43.5" customHeight="1" x14ac:dyDescent="0.2">
      <c r="A28" s="5"/>
      <c r="B28" s="54" t="s">
        <v>0</v>
      </c>
      <c r="C28" s="10" t="s">
        <v>1</v>
      </c>
      <c r="D28" s="50" t="s">
        <v>5</v>
      </c>
      <c r="E28" s="50" t="s">
        <v>6</v>
      </c>
      <c r="F28" s="50"/>
      <c r="G28" s="55" t="s">
        <v>10</v>
      </c>
      <c r="H28" s="50" t="s">
        <v>9</v>
      </c>
      <c r="I28" s="50" t="s">
        <v>36</v>
      </c>
      <c r="J28" s="50" t="s">
        <v>7</v>
      </c>
      <c r="K28" s="51"/>
      <c r="L28" s="51"/>
      <c r="M28" s="52" t="s">
        <v>2</v>
      </c>
    </row>
    <row r="29" spans="1:13" s="18" customFormat="1" ht="84" x14ac:dyDescent="0.2">
      <c r="A29" s="5"/>
      <c r="B29" s="54"/>
      <c r="C29" s="10"/>
      <c r="D29" s="50"/>
      <c r="E29" s="8" t="s">
        <v>4</v>
      </c>
      <c r="F29" s="3">
        <v>0.7</v>
      </c>
      <c r="G29" s="55"/>
      <c r="H29" s="50"/>
      <c r="I29" s="50"/>
      <c r="J29" s="9" t="s">
        <v>11</v>
      </c>
      <c r="K29" s="8" t="s">
        <v>3</v>
      </c>
      <c r="L29" s="3">
        <v>0.3</v>
      </c>
      <c r="M29" s="52"/>
    </row>
    <row r="30" spans="1:13" s="23" customFormat="1" ht="15" customHeight="1" x14ac:dyDescent="0.2">
      <c r="A30" s="19" t="s">
        <v>14</v>
      </c>
      <c r="B30" s="36" t="s">
        <v>88</v>
      </c>
      <c r="C30" s="37" t="s">
        <v>89</v>
      </c>
      <c r="D30" s="38">
        <v>3</v>
      </c>
      <c r="E30" s="36">
        <v>476.73486000000003</v>
      </c>
      <c r="F30" s="36">
        <f t="shared" ref="F30:F49" si="7">AVERAGE(E30*0.7)</f>
        <v>333.71440200000001</v>
      </c>
      <c r="G30" s="36">
        <v>2019</v>
      </c>
      <c r="H30" s="39"/>
      <c r="I30" s="36">
        <f t="shared" ref="I30:I49" si="8">AVERAGEA(H30*0.7)</f>
        <v>0</v>
      </c>
      <c r="J30" s="36"/>
      <c r="K30" s="36">
        <v>80.319999999999993</v>
      </c>
      <c r="L30" s="36">
        <f t="shared" ref="L30:L49" si="9">AVERAGE(K30*0.3)</f>
        <v>24.095999999999997</v>
      </c>
      <c r="M30" s="36">
        <f t="shared" ref="M30:M35" si="10">SUM(F30+L30)</f>
        <v>357.81040200000001</v>
      </c>
    </row>
    <row r="31" spans="1:13" s="23" customFormat="1" ht="15" customHeight="1" x14ac:dyDescent="0.2">
      <c r="A31" s="19" t="s">
        <v>15</v>
      </c>
      <c r="B31" s="36" t="s">
        <v>90</v>
      </c>
      <c r="C31" s="37" t="s">
        <v>91</v>
      </c>
      <c r="D31" s="38">
        <v>3</v>
      </c>
      <c r="E31" s="36">
        <v>475.27123</v>
      </c>
      <c r="F31" s="36">
        <f t="shared" si="7"/>
        <v>332.68986100000001</v>
      </c>
      <c r="G31" s="36">
        <v>2019</v>
      </c>
      <c r="H31" s="39"/>
      <c r="I31" s="36">
        <f t="shared" si="8"/>
        <v>0</v>
      </c>
      <c r="J31" s="36"/>
      <c r="K31" s="36">
        <v>81.5</v>
      </c>
      <c r="L31" s="36">
        <f t="shared" si="9"/>
        <v>24.45</v>
      </c>
      <c r="M31" s="36">
        <f t="shared" si="10"/>
        <v>357.139861</v>
      </c>
    </row>
    <row r="32" spans="1:13" s="23" customFormat="1" ht="15" customHeight="1" x14ac:dyDescent="0.2">
      <c r="A32" s="19" t="s">
        <v>16</v>
      </c>
      <c r="B32" s="36" t="s">
        <v>92</v>
      </c>
      <c r="C32" s="37" t="s">
        <v>62</v>
      </c>
      <c r="D32" s="38">
        <v>3</v>
      </c>
      <c r="E32" s="36">
        <v>478.00153999999998</v>
      </c>
      <c r="F32" s="36">
        <f t="shared" si="7"/>
        <v>334.60107799999997</v>
      </c>
      <c r="G32" s="36">
        <v>2019</v>
      </c>
      <c r="H32" s="39"/>
      <c r="I32" s="36">
        <f t="shared" si="8"/>
        <v>0</v>
      </c>
      <c r="J32" s="36"/>
      <c r="K32" s="36">
        <v>74.12</v>
      </c>
      <c r="L32" s="36">
        <f t="shared" si="9"/>
        <v>22.236000000000001</v>
      </c>
      <c r="M32" s="36">
        <f t="shared" si="10"/>
        <v>356.83707799999996</v>
      </c>
    </row>
    <row r="33" spans="1:13" s="23" customFormat="1" ht="15" customHeight="1" x14ac:dyDescent="0.2">
      <c r="A33" s="19" t="s">
        <v>13</v>
      </c>
      <c r="B33" s="36" t="s">
        <v>93</v>
      </c>
      <c r="C33" s="37" t="s">
        <v>94</v>
      </c>
      <c r="D33" s="38">
        <v>3</v>
      </c>
      <c r="E33" s="36">
        <v>474.12535000000003</v>
      </c>
      <c r="F33" s="36">
        <f t="shared" si="7"/>
        <v>331.887745</v>
      </c>
      <c r="G33" s="36">
        <v>2019</v>
      </c>
      <c r="H33" s="39"/>
      <c r="I33" s="36">
        <f t="shared" si="8"/>
        <v>0</v>
      </c>
      <c r="J33" s="36"/>
      <c r="K33" s="36">
        <v>79.16</v>
      </c>
      <c r="L33" s="36">
        <f t="shared" si="9"/>
        <v>23.747999999999998</v>
      </c>
      <c r="M33" s="36">
        <f t="shared" si="10"/>
        <v>355.63574499999999</v>
      </c>
    </row>
    <row r="34" spans="1:13" s="23" customFormat="1" ht="15" customHeight="1" x14ac:dyDescent="0.2">
      <c r="A34" s="19" t="s">
        <v>22</v>
      </c>
      <c r="B34" s="36" t="s">
        <v>95</v>
      </c>
      <c r="C34" s="37" t="s">
        <v>62</v>
      </c>
      <c r="D34" s="38">
        <v>3</v>
      </c>
      <c r="E34" s="36">
        <v>476.69434000000001</v>
      </c>
      <c r="F34" s="36">
        <f t="shared" si="7"/>
        <v>333.686038</v>
      </c>
      <c r="G34" s="36">
        <v>2019</v>
      </c>
      <c r="H34" s="39"/>
      <c r="I34" s="36">
        <f t="shared" si="8"/>
        <v>0</v>
      </c>
      <c r="J34" s="36"/>
      <c r="K34" s="36">
        <v>72.849999999999994</v>
      </c>
      <c r="L34" s="36">
        <f t="shared" si="9"/>
        <v>21.854999999999997</v>
      </c>
      <c r="M34" s="36">
        <f t="shared" si="10"/>
        <v>355.54103800000001</v>
      </c>
    </row>
    <row r="35" spans="1:13" s="23" customFormat="1" ht="15" customHeight="1" x14ac:dyDescent="0.2">
      <c r="A35" s="19" t="s">
        <v>23</v>
      </c>
      <c r="B35" s="36" t="s">
        <v>96</v>
      </c>
      <c r="C35" s="37" t="s">
        <v>62</v>
      </c>
      <c r="D35" s="38">
        <v>3</v>
      </c>
      <c r="E35" s="36">
        <v>473.76396999999997</v>
      </c>
      <c r="F35" s="36">
        <f t="shared" si="7"/>
        <v>331.63477899999998</v>
      </c>
      <c r="G35" s="36">
        <v>2019</v>
      </c>
      <c r="H35" s="39"/>
      <c r="I35" s="36">
        <f t="shared" si="8"/>
        <v>0</v>
      </c>
      <c r="J35" s="36"/>
      <c r="K35" s="36">
        <v>76.8</v>
      </c>
      <c r="L35" s="36">
        <f t="shared" si="9"/>
        <v>23.04</v>
      </c>
      <c r="M35" s="36">
        <f t="shared" si="10"/>
        <v>354.674779</v>
      </c>
    </row>
    <row r="36" spans="1:13" s="23" customFormat="1" ht="24" customHeight="1" x14ac:dyDescent="0.2">
      <c r="A36" s="19" t="s">
        <v>24</v>
      </c>
      <c r="B36" s="36" t="s">
        <v>97</v>
      </c>
      <c r="C36" s="37" t="s">
        <v>98</v>
      </c>
      <c r="D36" s="38">
        <v>3</v>
      </c>
      <c r="E36" s="36">
        <v>469.82974000000002</v>
      </c>
      <c r="F36" s="36">
        <f t="shared" si="7"/>
        <v>328.88081799999998</v>
      </c>
      <c r="G36" s="36">
        <v>2019</v>
      </c>
      <c r="H36" s="39"/>
      <c r="I36" s="36">
        <f t="shared" si="8"/>
        <v>0</v>
      </c>
      <c r="J36" s="36"/>
      <c r="K36" s="36">
        <v>85</v>
      </c>
      <c r="L36" s="36">
        <f t="shared" si="9"/>
        <v>25.5</v>
      </c>
      <c r="M36" s="36">
        <f>SUM(F36+L36)</f>
        <v>354.38081799999998</v>
      </c>
    </row>
    <row r="37" spans="1:13" s="23" customFormat="1" ht="15" customHeight="1" x14ac:dyDescent="0.2">
      <c r="A37" s="19" t="s">
        <v>25</v>
      </c>
      <c r="B37" s="36" t="s">
        <v>99</v>
      </c>
      <c r="C37" s="37" t="s">
        <v>100</v>
      </c>
      <c r="D37" s="38">
        <v>3</v>
      </c>
      <c r="E37" s="36">
        <v>468.94528000000003</v>
      </c>
      <c r="F37" s="36">
        <f t="shared" si="7"/>
        <v>328.26169599999997</v>
      </c>
      <c r="G37" s="36">
        <v>2019</v>
      </c>
      <c r="H37" s="39"/>
      <c r="I37" s="36">
        <f t="shared" si="8"/>
        <v>0</v>
      </c>
      <c r="J37" s="36"/>
      <c r="K37" s="36">
        <v>86.5</v>
      </c>
      <c r="L37" s="36">
        <f t="shared" si="9"/>
        <v>25.95</v>
      </c>
      <c r="M37" s="36">
        <f>SUM(F37+L37)</f>
        <v>354.21169599999996</v>
      </c>
    </row>
    <row r="38" spans="1:13" s="23" customFormat="1" ht="23.25" customHeight="1" x14ac:dyDescent="0.2">
      <c r="A38" s="19" t="s">
        <v>26</v>
      </c>
      <c r="B38" s="36" t="s">
        <v>101</v>
      </c>
      <c r="C38" s="37" t="s">
        <v>98</v>
      </c>
      <c r="D38" s="38">
        <v>3</v>
      </c>
      <c r="E38" s="36">
        <v>462.99525</v>
      </c>
      <c r="F38" s="36">
        <f t="shared" si="7"/>
        <v>324.096675</v>
      </c>
      <c r="G38" s="36">
        <v>2018</v>
      </c>
      <c r="H38" s="36">
        <v>470.86790999999999</v>
      </c>
      <c r="I38" s="36">
        <f t="shared" si="8"/>
        <v>329.60753699999998</v>
      </c>
      <c r="J38" s="36"/>
      <c r="K38" s="36">
        <v>82</v>
      </c>
      <c r="L38" s="36">
        <f t="shared" si="9"/>
        <v>24.599999999999998</v>
      </c>
      <c r="M38" s="36">
        <f>SUM(I38+L38)</f>
        <v>354.207537</v>
      </c>
    </row>
    <row r="39" spans="1:13" s="23" customFormat="1" ht="15" customHeight="1" x14ac:dyDescent="0.2">
      <c r="A39" s="19" t="s">
        <v>27</v>
      </c>
      <c r="B39" s="36" t="s">
        <v>102</v>
      </c>
      <c r="C39" s="37" t="s">
        <v>100</v>
      </c>
      <c r="D39" s="38">
        <v>3</v>
      </c>
      <c r="E39" s="36">
        <v>468.83693</v>
      </c>
      <c r="F39" s="36">
        <f t="shared" si="7"/>
        <v>328.18585099999996</v>
      </c>
      <c r="G39" s="36">
        <v>2019</v>
      </c>
      <c r="H39" s="39"/>
      <c r="I39" s="36">
        <f t="shared" si="8"/>
        <v>0</v>
      </c>
      <c r="J39" s="36"/>
      <c r="K39" s="36">
        <v>86</v>
      </c>
      <c r="L39" s="36">
        <f t="shared" si="9"/>
        <v>25.8</v>
      </c>
      <c r="M39" s="36">
        <f>SUM(F39+L39)</f>
        <v>353.98585099999997</v>
      </c>
    </row>
    <row r="40" spans="1:13" s="18" customFormat="1" ht="15" customHeight="1" x14ac:dyDescent="0.2">
      <c r="A40" s="5" t="s">
        <v>18</v>
      </c>
      <c r="B40" s="34" t="s">
        <v>103</v>
      </c>
      <c r="C40" s="32" t="s">
        <v>100</v>
      </c>
      <c r="D40" s="33">
        <v>3</v>
      </c>
      <c r="E40" s="34">
        <v>468.73198000000002</v>
      </c>
      <c r="F40" s="34">
        <f t="shared" si="7"/>
        <v>328.11238600000001</v>
      </c>
      <c r="G40" s="34">
        <v>2019</v>
      </c>
      <c r="H40" s="40"/>
      <c r="I40" s="34">
        <f t="shared" si="8"/>
        <v>0</v>
      </c>
      <c r="J40" s="34"/>
      <c r="K40" s="35">
        <v>86</v>
      </c>
      <c r="L40" s="34">
        <f t="shared" si="9"/>
        <v>25.8</v>
      </c>
      <c r="M40" s="34">
        <f>SUM(F40+L40)</f>
        <v>353.91238600000003</v>
      </c>
    </row>
    <row r="41" spans="1:13" s="18" customFormat="1" ht="15" customHeight="1" x14ac:dyDescent="0.2">
      <c r="A41" s="5" t="s">
        <v>19</v>
      </c>
      <c r="B41" s="34" t="s">
        <v>104</v>
      </c>
      <c r="C41" s="32" t="s">
        <v>37</v>
      </c>
      <c r="D41" s="33">
        <v>3</v>
      </c>
      <c r="E41" s="34">
        <v>460.80948999999998</v>
      </c>
      <c r="F41" s="34">
        <f t="shared" si="7"/>
        <v>322.56664299999994</v>
      </c>
      <c r="G41" s="34">
        <v>2017</v>
      </c>
      <c r="H41" s="34">
        <v>477.48185999999998</v>
      </c>
      <c r="I41" s="34">
        <f t="shared" si="8"/>
        <v>334.23730199999994</v>
      </c>
      <c r="J41" s="34"/>
      <c r="K41" s="34">
        <v>65.5</v>
      </c>
      <c r="L41" s="34">
        <f t="shared" si="9"/>
        <v>19.649999999999999</v>
      </c>
      <c r="M41" s="34">
        <f>SUM(I41+L41)</f>
        <v>353.88730199999992</v>
      </c>
    </row>
    <row r="42" spans="1:13" s="23" customFormat="1" ht="15" customHeight="1" x14ac:dyDescent="0.2">
      <c r="A42" s="5" t="s">
        <v>20</v>
      </c>
      <c r="B42" s="34" t="s">
        <v>105</v>
      </c>
      <c r="C42" s="32" t="s">
        <v>89</v>
      </c>
      <c r="D42" s="33">
        <v>3</v>
      </c>
      <c r="E42" s="34">
        <v>472.57868999999999</v>
      </c>
      <c r="F42" s="34">
        <f t="shared" si="7"/>
        <v>330.80508299999997</v>
      </c>
      <c r="G42" s="34">
        <v>2019</v>
      </c>
      <c r="H42" s="40"/>
      <c r="I42" s="34">
        <f t="shared" si="8"/>
        <v>0</v>
      </c>
      <c r="J42" s="34"/>
      <c r="K42" s="34">
        <v>76.8</v>
      </c>
      <c r="L42" s="34">
        <f t="shared" si="9"/>
        <v>23.04</v>
      </c>
      <c r="M42" s="34">
        <f t="shared" ref="M42:M49" si="11">SUM(F42+L42)</f>
        <v>353.84508299999999</v>
      </c>
    </row>
    <row r="43" spans="1:13" s="18" customFormat="1" ht="27" customHeight="1" x14ac:dyDescent="0.2">
      <c r="A43" s="5" t="s">
        <v>21</v>
      </c>
      <c r="B43" s="34" t="s">
        <v>106</v>
      </c>
      <c r="C43" s="32" t="s">
        <v>98</v>
      </c>
      <c r="D43" s="33">
        <v>3</v>
      </c>
      <c r="E43" s="34">
        <v>469.13258999999999</v>
      </c>
      <c r="F43" s="34">
        <f t="shared" si="7"/>
        <v>328.39281299999999</v>
      </c>
      <c r="G43" s="34">
        <v>2019</v>
      </c>
      <c r="H43" s="40"/>
      <c r="I43" s="34">
        <f t="shared" si="8"/>
        <v>0</v>
      </c>
      <c r="J43" s="34"/>
      <c r="K43" s="34">
        <v>84</v>
      </c>
      <c r="L43" s="34">
        <f t="shared" si="9"/>
        <v>25.2</v>
      </c>
      <c r="M43" s="34">
        <f t="shared" si="11"/>
        <v>353.59281299999998</v>
      </c>
    </row>
    <row r="44" spans="1:13" s="18" customFormat="1" ht="15" customHeight="1" x14ac:dyDescent="0.2">
      <c r="A44" s="5" t="s">
        <v>28</v>
      </c>
      <c r="B44" s="34" t="s">
        <v>107</v>
      </c>
      <c r="C44" s="32" t="s">
        <v>50</v>
      </c>
      <c r="D44" s="33">
        <v>3</v>
      </c>
      <c r="E44" s="34">
        <v>475.69447000000002</v>
      </c>
      <c r="F44" s="34">
        <f t="shared" si="7"/>
        <v>332.98612900000001</v>
      </c>
      <c r="G44" s="34">
        <v>2019</v>
      </c>
      <c r="H44" s="34"/>
      <c r="I44" s="34">
        <f t="shared" si="8"/>
        <v>0</v>
      </c>
      <c r="J44" s="34"/>
      <c r="K44" s="34">
        <v>67.8</v>
      </c>
      <c r="L44" s="34">
        <f t="shared" si="9"/>
        <v>20.34</v>
      </c>
      <c r="M44" s="34">
        <f t="shared" si="11"/>
        <v>353.32612899999998</v>
      </c>
    </row>
    <row r="45" spans="1:13" s="18" customFormat="1" ht="15" customHeight="1" x14ac:dyDescent="0.2">
      <c r="A45" s="5" t="s">
        <v>29</v>
      </c>
      <c r="B45" s="34" t="s">
        <v>108</v>
      </c>
      <c r="C45" s="32" t="s">
        <v>98</v>
      </c>
      <c r="D45" s="33">
        <v>3</v>
      </c>
      <c r="E45" s="34">
        <v>469.30687</v>
      </c>
      <c r="F45" s="34">
        <f t="shared" si="7"/>
        <v>328.51480899999996</v>
      </c>
      <c r="G45" s="34">
        <v>2019</v>
      </c>
      <c r="H45" s="40"/>
      <c r="I45" s="34">
        <f t="shared" si="8"/>
        <v>0</v>
      </c>
      <c r="J45" s="34"/>
      <c r="K45" s="34">
        <v>82.5</v>
      </c>
      <c r="L45" s="34">
        <f t="shared" si="9"/>
        <v>24.75</v>
      </c>
      <c r="M45" s="34">
        <f t="shared" si="11"/>
        <v>353.26480899999996</v>
      </c>
    </row>
    <row r="46" spans="1:13" s="18" customFormat="1" ht="15" customHeight="1" x14ac:dyDescent="0.2">
      <c r="A46" s="5" t="s">
        <v>30</v>
      </c>
      <c r="B46" s="34" t="s">
        <v>109</v>
      </c>
      <c r="C46" s="32" t="s">
        <v>110</v>
      </c>
      <c r="D46" s="33">
        <v>3</v>
      </c>
      <c r="E46" s="34">
        <v>466.94544999999999</v>
      </c>
      <c r="F46" s="34">
        <f t="shared" si="7"/>
        <v>326.86181499999998</v>
      </c>
      <c r="G46" s="34">
        <v>2019</v>
      </c>
      <c r="H46" s="40"/>
      <c r="I46" s="34">
        <f t="shared" si="8"/>
        <v>0</v>
      </c>
      <c r="J46" s="34"/>
      <c r="K46" s="34">
        <v>87.63</v>
      </c>
      <c r="L46" s="34">
        <f t="shared" si="9"/>
        <v>26.288999999999998</v>
      </c>
      <c r="M46" s="34">
        <f t="shared" si="11"/>
        <v>353.15081499999997</v>
      </c>
    </row>
    <row r="47" spans="1:13" s="18" customFormat="1" ht="15" customHeight="1" x14ac:dyDescent="0.2">
      <c r="A47" s="5" t="s">
        <v>31</v>
      </c>
      <c r="B47" s="34" t="s">
        <v>111</v>
      </c>
      <c r="C47" s="32" t="s">
        <v>100</v>
      </c>
      <c r="D47" s="33">
        <v>3</v>
      </c>
      <c r="E47" s="34">
        <v>468.68968999999998</v>
      </c>
      <c r="F47" s="34">
        <f t="shared" si="7"/>
        <v>328.08278299999995</v>
      </c>
      <c r="G47" s="34">
        <v>2019</v>
      </c>
      <c r="H47" s="40"/>
      <c r="I47" s="34">
        <f t="shared" si="8"/>
        <v>0</v>
      </c>
      <c r="J47" s="34"/>
      <c r="K47" s="34">
        <v>83.5</v>
      </c>
      <c r="L47" s="34">
        <f t="shared" si="9"/>
        <v>25.05</v>
      </c>
      <c r="M47" s="34">
        <f t="shared" si="11"/>
        <v>353.13278299999996</v>
      </c>
    </row>
    <row r="48" spans="1:13" s="18" customFormat="1" ht="15" customHeight="1" x14ac:dyDescent="0.2">
      <c r="A48" s="5" t="s">
        <v>32</v>
      </c>
      <c r="B48" s="34" t="s">
        <v>112</v>
      </c>
      <c r="C48" s="32" t="s">
        <v>98</v>
      </c>
      <c r="D48" s="33">
        <v>3</v>
      </c>
      <c r="E48" s="34">
        <v>469.28728999999998</v>
      </c>
      <c r="F48" s="34">
        <f t="shared" si="7"/>
        <v>328.50110299999994</v>
      </c>
      <c r="G48" s="34">
        <v>2019</v>
      </c>
      <c r="H48" s="40"/>
      <c r="I48" s="34">
        <f t="shared" si="8"/>
        <v>0</v>
      </c>
      <c r="J48" s="34"/>
      <c r="K48" s="34">
        <v>82</v>
      </c>
      <c r="L48" s="34">
        <f t="shared" si="9"/>
        <v>24.599999999999998</v>
      </c>
      <c r="M48" s="34">
        <f t="shared" si="11"/>
        <v>353.10110299999997</v>
      </c>
    </row>
    <row r="49" spans="1:13" s="18" customFormat="1" ht="15" customHeight="1" x14ac:dyDescent="0.2">
      <c r="A49" s="5" t="s">
        <v>33</v>
      </c>
      <c r="B49" s="34" t="s">
        <v>113</v>
      </c>
      <c r="C49" s="32" t="s">
        <v>100</v>
      </c>
      <c r="D49" s="33">
        <v>3</v>
      </c>
      <c r="E49" s="34">
        <v>468.66541000000001</v>
      </c>
      <c r="F49" s="34">
        <f t="shared" si="7"/>
        <v>328.065787</v>
      </c>
      <c r="G49" s="34">
        <v>2019</v>
      </c>
      <c r="H49" s="40"/>
      <c r="I49" s="34">
        <f t="shared" si="8"/>
        <v>0</v>
      </c>
      <c r="J49" s="34"/>
      <c r="K49" s="34">
        <v>83</v>
      </c>
      <c r="L49" s="34">
        <f t="shared" si="9"/>
        <v>24.9</v>
      </c>
      <c r="M49" s="34">
        <f t="shared" si="11"/>
        <v>352.96578699999998</v>
      </c>
    </row>
    <row r="50" spans="1:13" s="18" customFormat="1" ht="24.95" customHeight="1" x14ac:dyDescent="0.2">
      <c r="A50" s="5"/>
      <c r="B50" s="32"/>
      <c r="C50" s="32"/>
      <c r="D50" s="33"/>
      <c r="E50" s="34"/>
      <c r="F50" s="34"/>
      <c r="G50" s="34"/>
      <c r="H50" s="34"/>
      <c r="I50" s="34"/>
      <c r="J50" s="34"/>
      <c r="K50" s="35"/>
      <c r="L50" s="34"/>
      <c r="M50" s="34"/>
    </row>
    <row r="51" spans="1:13" s="18" customFormat="1" ht="12" x14ac:dyDescent="0.2">
      <c r="A51" s="5"/>
      <c r="B51" s="53" t="s">
        <v>8</v>
      </c>
      <c r="C51" s="53"/>
      <c r="D51" s="53"/>
      <c r="E51" s="53"/>
      <c r="F51" s="53"/>
      <c r="G51" s="53"/>
      <c r="H51" s="53"/>
      <c r="I51" s="53"/>
      <c r="J51" s="53"/>
      <c r="K51" s="53"/>
      <c r="L51" s="53"/>
      <c r="M51" s="53"/>
    </row>
    <row r="52" spans="1:13" s="18" customFormat="1" ht="12" x14ac:dyDescent="0.2">
      <c r="A52" s="5"/>
      <c r="B52" s="53" t="s">
        <v>35</v>
      </c>
      <c r="C52" s="53"/>
      <c r="D52" s="53"/>
      <c r="E52" s="53"/>
      <c r="F52" s="53"/>
      <c r="G52" s="53"/>
      <c r="H52" s="53"/>
      <c r="I52" s="53"/>
      <c r="J52" s="53"/>
      <c r="K52" s="53"/>
      <c r="L52" s="53"/>
      <c r="M52" s="53"/>
    </row>
    <row r="53" spans="1:13" s="18" customFormat="1" ht="43.5" customHeight="1" x14ac:dyDescent="0.2">
      <c r="A53" s="5"/>
      <c r="B53" s="54" t="s">
        <v>0</v>
      </c>
      <c r="C53" s="10" t="s">
        <v>1</v>
      </c>
      <c r="D53" s="50" t="s">
        <v>5</v>
      </c>
      <c r="E53" s="50" t="s">
        <v>6</v>
      </c>
      <c r="F53" s="50"/>
      <c r="G53" s="55" t="s">
        <v>10</v>
      </c>
      <c r="H53" s="50" t="s">
        <v>9</v>
      </c>
      <c r="I53" s="50" t="s">
        <v>36</v>
      </c>
      <c r="J53" s="50" t="s">
        <v>7</v>
      </c>
      <c r="K53" s="51"/>
      <c r="L53" s="51"/>
      <c r="M53" s="52" t="s">
        <v>2</v>
      </c>
    </row>
    <row r="54" spans="1:13" s="18" customFormat="1" ht="84" x14ac:dyDescent="0.2">
      <c r="A54" s="5"/>
      <c r="B54" s="54"/>
      <c r="C54" s="10"/>
      <c r="D54" s="50"/>
      <c r="E54" s="8" t="s">
        <v>4</v>
      </c>
      <c r="F54" s="3">
        <v>0.7</v>
      </c>
      <c r="G54" s="55"/>
      <c r="H54" s="50"/>
      <c r="I54" s="50"/>
      <c r="J54" s="9" t="s">
        <v>11</v>
      </c>
      <c r="K54" s="8" t="s">
        <v>3</v>
      </c>
      <c r="L54" s="3">
        <v>0.3</v>
      </c>
      <c r="M54" s="52"/>
    </row>
    <row r="55" spans="1:13" s="23" customFormat="1" ht="28.5" x14ac:dyDescent="0.2">
      <c r="A55" s="19" t="s">
        <v>14</v>
      </c>
      <c r="B55" s="20" t="s">
        <v>39</v>
      </c>
      <c r="C55" s="21" t="s">
        <v>68</v>
      </c>
      <c r="D55" s="22">
        <v>4</v>
      </c>
      <c r="E55" s="20">
        <v>477.08584000000002</v>
      </c>
      <c r="F55" s="20">
        <f t="shared" ref="F55:F69" si="12">AVERAGE(E55*0.7)</f>
        <v>333.96008799999998</v>
      </c>
      <c r="G55" s="20">
        <v>2018</v>
      </c>
      <c r="H55" s="20"/>
      <c r="I55" s="20">
        <f t="shared" ref="I55:I69" si="13">AVERAGEA(H55*0.7)</f>
        <v>0</v>
      </c>
      <c r="J55" s="20"/>
      <c r="K55" s="20">
        <v>81.33</v>
      </c>
      <c r="L55" s="20">
        <f t="shared" ref="L55:L69" si="14">AVERAGE(K55*0.3)</f>
        <v>24.398999999999997</v>
      </c>
      <c r="M55" s="20">
        <f>SUM(F55+L55)</f>
        <v>358.35908799999999</v>
      </c>
    </row>
    <row r="56" spans="1:13" s="23" customFormat="1" ht="15" customHeight="1" x14ac:dyDescent="0.2">
      <c r="A56" s="19" t="s">
        <v>15</v>
      </c>
      <c r="B56" s="20" t="s">
        <v>69</v>
      </c>
      <c r="C56" s="21" t="s">
        <v>70</v>
      </c>
      <c r="D56" s="22">
        <v>4</v>
      </c>
      <c r="E56" s="20">
        <v>480.03055999999998</v>
      </c>
      <c r="F56" s="20">
        <f t="shared" si="12"/>
        <v>336.02139199999999</v>
      </c>
      <c r="G56" s="20">
        <v>2016</v>
      </c>
      <c r="H56" s="20">
        <v>483.35042499999997</v>
      </c>
      <c r="I56" s="20">
        <f t="shared" si="13"/>
        <v>338.34529749999996</v>
      </c>
      <c r="J56" s="20"/>
      <c r="K56" s="20">
        <v>64.33</v>
      </c>
      <c r="L56" s="20">
        <f t="shared" si="14"/>
        <v>19.298999999999999</v>
      </c>
      <c r="M56" s="20">
        <f>SUM(I56+L56)</f>
        <v>357.64429749999994</v>
      </c>
    </row>
    <row r="57" spans="1:13" s="23" customFormat="1" ht="15" customHeight="1" x14ac:dyDescent="0.2">
      <c r="A57" s="19" t="s">
        <v>16</v>
      </c>
      <c r="B57" s="20" t="s">
        <v>71</v>
      </c>
      <c r="C57" s="21" t="s">
        <v>72</v>
      </c>
      <c r="D57" s="22">
        <v>4</v>
      </c>
      <c r="E57" s="20">
        <v>468.81653999999997</v>
      </c>
      <c r="F57" s="20">
        <f t="shared" si="12"/>
        <v>328.17157799999995</v>
      </c>
      <c r="G57" s="20">
        <v>2018</v>
      </c>
      <c r="H57" s="20"/>
      <c r="I57" s="20">
        <f t="shared" si="13"/>
        <v>0</v>
      </c>
      <c r="J57" s="20"/>
      <c r="K57" s="20">
        <v>82.66</v>
      </c>
      <c r="L57" s="20">
        <f t="shared" si="14"/>
        <v>24.797999999999998</v>
      </c>
      <c r="M57" s="20">
        <f>SUM(F57+L57)</f>
        <v>352.96957799999996</v>
      </c>
    </row>
    <row r="58" spans="1:13" s="23" customFormat="1" ht="15" customHeight="1" x14ac:dyDescent="0.2">
      <c r="A58" s="19" t="s">
        <v>13</v>
      </c>
      <c r="B58" s="20" t="s">
        <v>73</v>
      </c>
      <c r="C58" s="21" t="s">
        <v>43</v>
      </c>
      <c r="D58" s="22">
        <v>4</v>
      </c>
      <c r="E58" s="20">
        <v>466.89944000000003</v>
      </c>
      <c r="F58" s="20">
        <f t="shared" si="12"/>
        <v>326.82960800000001</v>
      </c>
      <c r="G58" s="20">
        <v>2018</v>
      </c>
      <c r="H58" s="20"/>
      <c r="I58" s="20">
        <f t="shared" si="13"/>
        <v>0</v>
      </c>
      <c r="J58" s="20"/>
      <c r="K58" s="20">
        <v>86.33</v>
      </c>
      <c r="L58" s="20">
        <f t="shared" si="14"/>
        <v>25.898999999999997</v>
      </c>
      <c r="M58" s="20">
        <f>SUM(F58+L58)</f>
        <v>352.72860800000001</v>
      </c>
    </row>
    <row r="59" spans="1:13" s="23" customFormat="1" ht="15" customHeight="1" x14ac:dyDescent="0.2">
      <c r="A59" s="19" t="s">
        <v>22</v>
      </c>
      <c r="B59" s="20" t="s">
        <v>74</v>
      </c>
      <c r="C59" s="21" t="s">
        <v>72</v>
      </c>
      <c r="D59" s="22">
        <v>4</v>
      </c>
      <c r="E59" s="20">
        <v>470.47971999999999</v>
      </c>
      <c r="F59" s="20">
        <f t="shared" si="12"/>
        <v>329.335804</v>
      </c>
      <c r="G59" s="20">
        <v>2018</v>
      </c>
      <c r="H59" s="20"/>
      <c r="I59" s="20">
        <f t="shared" si="13"/>
        <v>0</v>
      </c>
      <c r="J59" s="20"/>
      <c r="K59" s="20">
        <v>77.33</v>
      </c>
      <c r="L59" s="20">
        <f t="shared" si="14"/>
        <v>23.198999999999998</v>
      </c>
      <c r="M59" s="20">
        <f>SUM(F59+L59)</f>
        <v>352.53480400000001</v>
      </c>
    </row>
    <row r="60" spans="1:13" s="23" customFormat="1" ht="15" customHeight="1" x14ac:dyDescent="0.2">
      <c r="A60" s="19" t="s">
        <v>23</v>
      </c>
      <c r="B60" s="20" t="s">
        <v>75</v>
      </c>
      <c r="C60" s="21" t="s">
        <v>72</v>
      </c>
      <c r="D60" s="22">
        <v>4</v>
      </c>
      <c r="E60" s="20">
        <v>470.62369000000001</v>
      </c>
      <c r="F60" s="20">
        <f t="shared" si="12"/>
        <v>329.43658299999998</v>
      </c>
      <c r="G60" s="20">
        <v>2018</v>
      </c>
      <c r="H60" s="20"/>
      <c r="I60" s="20">
        <f t="shared" si="13"/>
        <v>0</v>
      </c>
      <c r="J60" s="20"/>
      <c r="K60" s="20">
        <v>76</v>
      </c>
      <c r="L60" s="20">
        <f t="shared" si="14"/>
        <v>22.8</v>
      </c>
      <c r="M60" s="20">
        <f>SUM(F60+L60)</f>
        <v>352.236583</v>
      </c>
    </row>
    <row r="61" spans="1:13" s="23" customFormat="1" ht="15" customHeight="1" x14ac:dyDescent="0.2">
      <c r="A61" s="19" t="s">
        <v>24</v>
      </c>
      <c r="B61" s="20" t="s">
        <v>143</v>
      </c>
      <c r="C61" s="21" t="s">
        <v>55</v>
      </c>
      <c r="D61" s="22">
        <v>4</v>
      </c>
      <c r="E61" s="20">
        <v>458.91269999999997</v>
      </c>
      <c r="F61" s="20">
        <f t="shared" si="12"/>
        <v>321.23888999999997</v>
      </c>
      <c r="G61" s="20">
        <v>2017</v>
      </c>
      <c r="H61" s="20">
        <v>468.02883100000003</v>
      </c>
      <c r="I61" s="20">
        <f t="shared" si="13"/>
        <v>327.62018169999999</v>
      </c>
      <c r="J61" s="20"/>
      <c r="K61" s="20">
        <v>81</v>
      </c>
      <c r="L61" s="20">
        <f t="shared" si="14"/>
        <v>24.3</v>
      </c>
      <c r="M61" s="20">
        <f>SUM(I61+L61)</f>
        <v>351.9201817</v>
      </c>
    </row>
    <row r="62" spans="1:13" s="23" customFormat="1" ht="15" customHeight="1" x14ac:dyDescent="0.2">
      <c r="A62" s="19" t="s">
        <v>25</v>
      </c>
      <c r="B62" s="20" t="s">
        <v>142</v>
      </c>
      <c r="C62" s="21" t="s">
        <v>55</v>
      </c>
      <c r="D62" s="22">
        <v>4</v>
      </c>
      <c r="E62" s="20">
        <v>460.82267000000002</v>
      </c>
      <c r="F62" s="20">
        <f t="shared" si="12"/>
        <v>322.57586900000001</v>
      </c>
      <c r="G62" s="20">
        <v>2017</v>
      </c>
      <c r="H62" s="20">
        <v>469.976742</v>
      </c>
      <c r="I62" s="20">
        <f t="shared" si="13"/>
        <v>328.98371939999998</v>
      </c>
      <c r="J62" s="20"/>
      <c r="K62" s="20">
        <v>74.67</v>
      </c>
      <c r="L62" s="20">
        <f t="shared" si="14"/>
        <v>22.401</v>
      </c>
      <c r="M62" s="20">
        <f>SUM(I62+L62)</f>
        <v>351.38471939999999</v>
      </c>
    </row>
    <row r="63" spans="1:13" s="23" customFormat="1" ht="15" customHeight="1" x14ac:dyDescent="0.2">
      <c r="A63" s="19" t="s">
        <v>26</v>
      </c>
      <c r="B63" s="20" t="s">
        <v>76</v>
      </c>
      <c r="C63" s="21" t="s">
        <v>55</v>
      </c>
      <c r="D63" s="22">
        <v>4</v>
      </c>
      <c r="E63" s="20">
        <v>468.04065000000003</v>
      </c>
      <c r="F63" s="20">
        <f t="shared" si="12"/>
        <v>327.62845499999997</v>
      </c>
      <c r="G63" s="20">
        <v>2018</v>
      </c>
      <c r="H63" s="20"/>
      <c r="I63" s="20">
        <f t="shared" si="13"/>
        <v>0</v>
      </c>
      <c r="J63" s="20"/>
      <c r="K63" s="20">
        <v>79</v>
      </c>
      <c r="L63" s="20">
        <f t="shared" si="14"/>
        <v>23.7</v>
      </c>
      <c r="M63" s="20">
        <f>SUM(F63+L63)</f>
        <v>351.32845499999996</v>
      </c>
    </row>
    <row r="64" spans="1:13" s="23" customFormat="1" ht="15" customHeight="1" x14ac:dyDescent="0.2">
      <c r="A64" s="19" t="s">
        <v>27</v>
      </c>
      <c r="B64" s="20" t="s">
        <v>77</v>
      </c>
      <c r="C64" s="21" t="s">
        <v>55</v>
      </c>
      <c r="D64" s="22">
        <v>4</v>
      </c>
      <c r="E64" s="20">
        <v>469.99698000000001</v>
      </c>
      <c r="F64" s="20">
        <f t="shared" si="12"/>
        <v>328.99788599999999</v>
      </c>
      <c r="G64" s="20">
        <v>2018</v>
      </c>
      <c r="H64" s="20"/>
      <c r="I64" s="20">
        <f t="shared" si="13"/>
        <v>0</v>
      </c>
      <c r="J64" s="20"/>
      <c r="K64" s="20">
        <v>74</v>
      </c>
      <c r="L64" s="20">
        <f t="shared" si="14"/>
        <v>22.2</v>
      </c>
      <c r="M64" s="20">
        <f>SUM(F64+L64)</f>
        <v>351.19788599999998</v>
      </c>
    </row>
    <row r="65" spans="1:13" s="18" customFormat="1" ht="15" customHeight="1" x14ac:dyDescent="0.25">
      <c r="A65" s="5" t="s">
        <v>18</v>
      </c>
      <c r="B65" s="28" t="s">
        <v>78</v>
      </c>
      <c r="C65" s="29" t="s">
        <v>55</v>
      </c>
      <c r="D65" s="30">
        <v>4</v>
      </c>
      <c r="E65" s="28">
        <v>468.49637000000001</v>
      </c>
      <c r="F65" s="28">
        <f t="shared" si="12"/>
        <v>327.94745899999998</v>
      </c>
      <c r="G65" s="28">
        <v>2018</v>
      </c>
      <c r="H65" s="28"/>
      <c r="I65" s="28">
        <f t="shared" si="13"/>
        <v>0</v>
      </c>
      <c r="J65" s="28"/>
      <c r="K65" s="28">
        <v>77.33</v>
      </c>
      <c r="L65" s="28">
        <f t="shared" si="14"/>
        <v>23.198999999999998</v>
      </c>
      <c r="M65" s="28">
        <f>SUM(F65+L65)</f>
        <v>351.14645899999999</v>
      </c>
    </row>
    <row r="66" spans="1:13" s="18" customFormat="1" ht="15" customHeight="1" x14ac:dyDescent="0.25">
      <c r="A66" s="5" t="s">
        <v>19</v>
      </c>
      <c r="B66" s="28" t="s">
        <v>79</v>
      </c>
      <c r="C66" s="29" t="s">
        <v>48</v>
      </c>
      <c r="D66" s="30">
        <v>4</v>
      </c>
      <c r="E66" s="28">
        <v>464.39028000000002</v>
      </c>
      <c r="F66" s="28">
        <f t="shared" si="12"/>
        <v>325.073196</v>
      </c>
      <c r="G66" s="28">
        <v>2018</v>
      </c>
      <c r="H66" s="28"/>
      <c r="I66" s="28">
        <f t="shared" si="13"/>
        <v>0</v>
      </c>
      <c r="J66" s="28"/>
      <c r="K66" s="28">
        <v>85.33</v>
      </c>
      <c r="L66" s="28">
        <f t="shared" si="14"/>
        <v>25.599</v>
      </c>
      <c r="M66" s="28">
        <f>SUM(F66+L66)</f>
        <v>350.67219599999999</v>
      </c>
    </row>
    <row r="67" spans="1:13" s="18" customFormat="1" ht="15" customHeight="1" x14ac:dyDescent="0.25">
      <c r="A67" s="5" t="s">
        <v>20</v>
      </c>
      <c r="B67" s="28" t="s">
        <v>80</v>
      </c>
      <c r="C67" s="29" t="s">
        <v>72</v>
      </c>
      <c r="D67" s="30">
        <v>4</v>
      </c>
      <c r="E67" s="28">
        <v>469.76688999999999</v>
      </c>
      <c r="F67" s="28">
        <f t="shared" si="12"/>
        <v>328.83682299999998</v>
      </c>
      <c r="G67" s="28">
        <v>2018</v>
      </c>
      <c r="H67" s="28"/>
      <c r="I67" s="28">
        <f t="shared" si="13"/>
        <v>0</v>
      </c>
      <c r="J67" s="28"/>
      <c r="K67" s="28">
        <v>72.67</v>
      </c>
      <c r="L67" s="28">
        <f t="shared" si="14"/>
        <v>21.800999999999998</v>
      </c>
      <c r="M67" s="28">
        <f>SUM(F67+L67)</f>
        <v>350.63782299999997</v>
      </c>
    </row>
    <row r="68" spans="1:13" s="18" customFormat="1" ht="15" customHeight="1" x14ac:dyDescent="0.25">
      <c r="A68" s="5" t="s">
        <v>21</v>
      </c>
      <c r="B68" s="28" t="s">
        <v>81</v>
      </c>
      <c r="C68" s="29" t="s">
        <v>55</v>
      </c>
      <c r="D68" s="30">
        <v>4</v>
      </c>
      <c r="E68" s="28">
        <v>459.34514999999999</v>
      </c>
      <c r="F68" s="28">
        <f t="shared" si="12"/>
        <v>321.54160499999995</v>
      </c>
      <c r="G68" s="28">
        <v>2017</v>
      </c>
      <c r="H68" s="28">
        <v>468.46987100000001</v>
      </c>
      <c r="I68" s="28">
        <f t="shared" si="13"/>
        <v>327.92890969999996</v>
      </c>
      <c r="J68" s="28"/>
      <c r="K68" s="28">
        <v>75.66</v>
      </c>
      <c r="L68" s="28">
        <f t="shared" si="14"/>
        <v>22.697999999999997</v>
      </c>
      <c r="M68" s="28">
        <f>SUM(I68+L68)</f>
        <v>350.62690969999994</v>
      </c>
    </row>
    <row r="69" spans="1:13" s="18" customFormat="1" ht="15" customHeight="1" x14ac:dyDescent="0.25">
      <c r="A69" s="5" t="s">
        <v>28</v>
      </c>
      <c r="B69" s="28" t="s">
        <v>82</v>
      </c>
      <c r="C69" s="29" t="s">
        <v>83</v>
      </c>
      <c r="D69" s="30">
        <v>4</v>
      </c>
      <c r="E69" s="28">
        <v>441.93524000000002</v>
      </c>
      <c r="F69" s="28">
        <f t="shared" si="12"/>
        <v>309.354668</v>
      </c>
      <c r="G69" s="28">
        <v>2015</v>
      </c>
      <c r="H69" s="28">
        <v>463.99460699999997</v>
      </c>
      <c r="I69" s="28">
        <f t="shared" si="13"/>
        <v>324.79622489999997</v>
      </c>
      <c r="J69" s="28"/>
      <c r="K69" s="28">
        <v>85.67</v>
      </c>
      <c r="L69" s="28">
        <f t="shared" si="14"/>
        <v>25.701000000000001</v>
      </c>
      <c r="M69" s="28">
        <f>SUM(I69+L69)</f>
        <v>350.49722489999999</v>
      </c>
    </row>
    <row r="70" spans="1:13" s="18" customFormat="1" ht="15" customHeight="1" x14ac:dyDescent="0.25">
      <c r="A70" s="5" t="s">
        <v>29</v>
      </c>
      <c r="B70" s="28" t="s">
        <v>84</v>
      </c>
      <c r="C70" s="29" t="s">
        <v>117</v>
      </c>
      <c r="D70" s="30">
        <v>4</v>
      </c>
      <c r="E70" s="28">
        <v>463.95708999999999</v>
      </c>
      <c r="F70" s="28">
        <f>AVERAGE(E70*0.7)</f>
        <v>324.76996299999996</v>
      </c>
      <c r="G70" s="28">
        <v>2018</v>
      </c>
      <c r="H70" s="28"/>
      <c r="I70" s="28">
        <f>AVERAGEA(H70*0.7)</f>
        <v>0</v>
      </c>
      <c r="J70" s="28"/>
      <c r="K70" s="28">
        <v>85</v>
      </c>
      <c r="L70" s="28">
        <f>AVERAGE(K70*0.3)</f>
        <v>25.5</v>
      </c>
      <c r="M70" s="28">
        <f t="shared" ref="M70:M74" si="15">SUM(F70+L70)</f>
        <v>350.26996299999996</v>
      </c>
    </row>
    <row r="71" spans="1:13" s="18" customFormat="1" ht="15" customHeight="1" x14ac:dyDescent="0.25">
      <c r="A71" s="5" t="s">
        <v>30</v>
      </c>
      <c r="B71" s="28" t="s">
        <v>85</v>
      </c>
      <c r="C71" s="29" t="s">
        <v>72</v>
      </c>
      <c r="D71" s="30">
        <v>4</v>
      </c>
      <c r="E71" s="28">
        <v>469.48244</v>
      </c>
      <c r="F71" s="28">
        <f>AVERAGE(E71*0.7)</f>
        <v>328.63770799999998</v>
      </c>
      <c r="G71" s="28">
        <v>2018</v>
      </c>
      <c r="H71" s="28"/>
      <c r="I71" s="28">
        <f>AVERAGEA(H71*0.7)</f>
        <v>0</v>
      </c>
      <c r="J71" s="28"/>
      <c r="K71" s="28">
        <v>72</v>
      </c>
      <c r="L71" s="28">
        <f>AVERAGE(K71*0.3)</f>
        <v>21.599999999999998</v>
      </c>
      <c r="M71" s="28">
        <f t="shared" si="15"/>
        <v>350.237708</v>
      </c>
    </row>
    <row r="72" spans="1:13" s="18" customFormat="1" ht="15" customHeight="1" x14ac:dyDescent="0.25">
      <c r="A72" s="5" t="s">
        <v>31</v>
      </c>
      <c r="B72" s="28" t="s">
        <v>86</v>
      </c>
      <c r="C72" s="29" t="s">
        <v>55</v>
      </c>
      <c r="D72" s="30">
        <v>4</v>
      </c>
      <c r="E72" s="28">
        <v>468.90458000000001</v>
      </c>
      <c r="F72" s="28">
        <f>AVERAGE(E72*0.7)</f>
        <v>328.233206</v>
      </c>
      <c r="G72" s="28">
        <v>2018</v>
      </c>
      <c r="H72" s="28"/>
      <c r="I72" s="28">
        <f>AVERAGEA(H72*0.7)</f>
        <v>0</v>
      </c>
      <c r="J72" s="28"/>
      <c r="K72" s="28">
        <v>73.33</v>
      </c>
      <c r="L72" s="28">
        <f>AVERAGE(K72*0.3)</f>
        <v>21.998999999999999</v>
      </c>
      <c r="M72" s="28">
        <f t="shared" si="15"/>
        <v>350.23220600000002</v>
      </c>
    </row>
    <row r="73" spans="1:13" s="18" customFormat="1" ht="15" customHeight="1" x14ac:dyDescent="0.25">
      <c r="A73" s="5" t="s">
        <v>32</v>
      </c>
      <c r="B73" s="28" t="s">
        <v>87</v>
      </c>
      <c r="C73" s="29" t="s">
        <v>62</v>
      </c>
      <c r="D73" s="30">
        <v>4</v>
      </c>
      <c r="E73" s="28">
        <v>464.92559</v>
      </c>
      <c r="F73" s="28">
        <f>AVERAGE(E73*0.7)</f>
        <v>325.44791299999997</v>
      </c>
      <c r="G73" s="28">
        <v>2018</v>
      </c>
      <c r="H73" s="28"/>
      <c r="I73" s="28">
        <f>AVERAGEA(H73*0.7)</f>
        <v>0</v>
      </c>
      <c r="J73" s="28"/>
      <c r="K73" s="28">
        <v>82.39</v>
      </c>
      <c r="L73" s="28">
        <f>AVERAGE(K73*0.3)</f>
        <v>24.716999999999999</v>
      </c>
      <c r="M73" s="28">
        <f t="shared" si="15"/>
        <v>350.16491299999996</v>
      </c>
    </row>
    <row r="74" spans="1:13" s="18" customFormat="1" ht="15" customHeight="1" x14ac:dyDescent="0.25">
      <c r="A74" s="5" t="s">
        <v>33</v>
      </c>
      <c r="B74" s="28" t="s">
        <v>140</v>
      </c>
      <c r="C74" s="29" t="s">
        <v>55</v>
      </c>
      <c r="D74" s="30">
        <v>4</v>
      </c>
      <c r="E74" s="28">
        <v>468.03327000000002</v>
      </c>
      <c r="F74" s="28">
        <f t="shared" ref="F74" si="16">AVERAGE(E74*0.7)</f>
        <v>327.623289</v>
      </c>
      <c r="G74" s="28">
        <v>2018</v>
      </c>
      <c r="H74" s="28"/>
      <c r="I74" s="28">
        <f t="shared" ref="I74" si="17">AVERAGEA(H74*0.7)</f>
        <v>0</v>
      </c>
      <c r="J74" s="28"/>
      <c r="K74" s="28">
        <v>74.33</v>
      </c>
      <c r="L74" s="28">
        <f t="shared" ref="L74" si="18">AVERAGE(K74*0.3)</f>
        <v>22.298999999999999</v>
      </c>
      <c r="M74" s="28">
        <f t="shared" si="15"/>
        <v>349.92228899999998</v>
      </c>
    </row>
    <row r="75" spans="1:13" s="18" customFormat="1" ht="24.95" customHeight="1" x14ac:dyDescent="0.2">
      <c r="A75" s="5"/>
      <c r="B75" s="32"/>
      <c r="C75" s="32"/>
      <c r="D75" s="33"/>
      <c r="E75" s="34"/>
      <c r="F75" s="34"/>
      <c r="G75" s="34"/>
      <c r="H75" s="34"/>
      <c r="I75" s="34"/>
      <c r="J75" s="34"/>
      <c r="K75" s="35"/>
      <c r="L75" s="34"/>
      <c r="M75" s="34"/>
    </row>
    <row r="76" spans="1:13" s="18" customFormat="1" ht="12" x14ac:dyDescent="0.2">
      <c r="A76" s="5"/>
      <c r="B76" s="53" t="s">
        <v>8</v>
      </c>
      <c r="C76" s="53"/>
      <c r="D76" s="53"/>
      <c r="E76" s="53"/>
      <c r="F76" s="53"/>
      <c r="G76" s="53"/>
      <c r="H76" s="53"/>
      <c r="I76" s="53"/>
      <c r="J76" s="53"/>
      <c r="K76" s="53"/>
      <c r="L76" s="53"/>
      <c r="M76" s="53"/>
    </row>
    <row r="77" spans="1:13" s="18" customFormat="1" ht="12" x14ac:dyDescent="0.2">
      <c r="A77" s="5"/>
      <c r="B77" s="53" t="s">
        <v>35</v>
      </c>
      <c r="C77" s="53"/>
      <c r="D77" s="53"/>
      <c r="E77" s="53"/>
      <c r="F77" s="53"/>
      <c r="G77" s="53"/>
      <c r="H77" s="53"/>
      <c r="I77" s="53"/>
      <c r="J77" s="53"/>
      <c r="K77" s="53"/>
      <c r="L77" s="53"/>
      <c r="M77" s="53"/>
    </row>
    <row r="78" spans="1:13" s="18" customFormat="1" ht="43.5" customHeight="1" x14ac:dyDescent="0.2">
      <c r="A78" s="5"/>
      <c r="B78" s="54" t="s">
        <v>0</v>
      </c>
      <c r="C78" s="10" t="s">
        <v>1</v>
      </c>
      <c r="D78" s="50" t="s">
        <v>5</v>
      </c>
      <c r="E78" s="50" t="s">
        <v>6</v>
      </c>
      <c r="F78" s="50"/>
      <c r="G78" s="55" t="s">
        <v>10</v>
      </c>
      <c r="H78" s="50" t="s">
        <v>9</v>
      </c>
      <c r="I78" s="50" t="s">
        <v>36</v>
      </c>
      <c r="J78" s="50" t="s">
        <v>7</v>
      </c>
      <c r="K78" s="51"/>
      <c r="L78" s="51"/>
      <c r="M78" s="52" t="s">
        <v>2</v>
      </c>
    </row>
    <row r="79" spans="1:13" s="18" customFormat="1" ht="84" x14ac:dyDescent="0.2">
      <c r="A79" s="5"/>
      <c r="B79" s="54"/>
      <c r="C79" s="10" t="s">
        <v>34</v>
      </c>
      <c r="D79" s="50"/>
      <c r="E79" s="8" t="s">
        <v>4</v>
      </c>
      <c r="F79" s="3">
        <v>0.7</v>
      </c>
      <c r="G79" s="55"/>
      <c r="H79" s="50"/>
      <c r="I79" s="50"/>
      <c r="J79" s="9" t="s">
        <v>11</v>
      </c>
      <c r="K79" s="8" t="s">
        <v>3</v>
      </c>
      <c r="L79" s="3">
        <v>0.3</v>
      </c>
      <c r="M79" s="52"/>
    </row>
    <row r="80" spans="1:13" s="43" customFormat="1" ht="15" customHeight="1" x14ac:dyDescent="0.2">
      <c r="A80" s="41" t="s">
        <v>14</v>
      </c>
      <c r="B80" s="20" t="s">
        <v>40</v>
      </c>
      <c r="C80" s="21" t="s">
        <v>37</v>
      </c>
      <c r="D80" s="22">
        <v>5</v>
      </c>
      <c r="E80" s="20">
        <v>474.65194000000002</v>
      </c>
      <c r="F80" s="20">
        <f t="shared" ref="F80:F99" si="19">AVERAGE(E80*0.7)</f>
        <v>332.25635799999998</v>
      </c>
      <c r="G80" s="22">
        <v>2017</v>
      </c>
      <c r="H80" s="20"/>
      <c r="I80" s="20">
        <f t="shared" ref="I80:I99" si="20">AVERAGEA(H80*0.7)</f>
        <v>0</v>
      </c>
      <c r="J80" s="20"/>
      <c r="K80" s="20">
        <v>61.5</v>
      </c>
      <c r="L80" s="20">
        <f t="shared" ref="L80:L99" si="21">AVERAGE(K80*0.3)</f>
        <v>18.45</v>
      </c>
      <c r="M80" s="42">
        <f>SUM(F80+L80)</f>
        <v>350.70635799999997</v>
      </c>
    </row>
    <row r="81" spans="1:13" s="43" customFormat="1" ht="15" customHeight="1" x14ac:dyDescent="0.2">
      <c r="A81" s="41" t="s">
        <v>15</v>
      </c>
      <c r="B81" s="20" t="s">
        <v>67</v>
      </c>
      <c r="C81" s="21" t="s">
        <v>41</v>
      </c>
      <c r="D81" s="22">
        <v>5</v>
      </c>
      <c r="E81" s="20">
        <v>456.49686000000003</v>
      </c>
      <c r="F81" s="20">
        <f t="shared" si="19"/>
        <v>319.54780199999999</v>
      </c>
      <c r="G81" s="22">
        <v>2015</v>
      </c>
      <c r="H81" s="20">
        <v>469.94773800000002</v>
      </c>
      <c r="I81" s="20">
        <f t="shared" si="20"/>
        <v>328.96341660000002</v>
      </c>
      <c r="J81" s="20"/>
      <c r="K81" s="20">
        <v>66.75</v>
      </c>
      <c r="L81" s="20">
        <f t="shared" si="21"/>
        <v>20.024999999999999</v>
      </c>
      <c r="M81" s="42">
        <f>SUM(I81+L81)</f>
        <v>348.98841659999999</v>
      </c>
    </row>
    <row r="82" spans="1:13" s="43" customFormat="1" ht="15" customHeight="1" x14ac:dyDescent="0.2">
      <c r="A82" s="41" t="s">
        <v>16</v>
      </c>
      <c r="B82" s="20" t="s">
        <v>42</v>
      </c>
      <c r="C82" s="21" t="s">
        <v>43</v>
      </c>
      <c r="D82" s="22">
        <v>5</v>
      </c>
      <c r="E82" s="20">
        <v>455.17790000000002</v>
      </c>
      <c r="F82" s="20">
        <f t="shared" si="19"/>
        <v>318.62452999999999</v>
      </c>
      <c r="G82" s="22">
        <v>2017</v>
      </c>
      <c r="H82" s="20"/>
      <c r="I82" s="20">
        <f t="shared" si="20"/>
        <v>0</v>
      </c>
      <c r="J82" s="20"/>
      <c r="K82" s="20">
        <v>89.9</v>
      </c>
      <c r="L82" s="20">
        <f t="shared" si="21"/>
        <v>26.970000000000002</v>
      </c>
      <c r="M82" s="42">
        <f>SUM(F82+L82)</f>
        <v>345.59453000000002</v>
      </c>
    </row>
    <row r="83" spans="1:13" s="43" customFormat="1" ht="15" customHeight="1" x14ac:dyDescent="0.2">
      <c r="A83" s="41" t="s">
        <v>13</v>
      </c>
      <c r="B83" s="20" t="s">
        <v>44</v>
      </c>
      <c r="C83" s="21" t="s">
        <v>45</v>
      </c>
      <c r="D83" s="22">
        <v>5</v>
      </c>
      <c r="E83" s="20">
        <v>460.06603999999999</v>
      </c>
      <c r="F83" s="20">
        <f t="shared" si="19"/>
        <v>322.04622799999999</v>
      </c>
      <c r="G83" s="22">
        <v>2017</v>
      </c>
      <c r="H83" s="20"/>
      <c r="I83" s="20">
        <f t="shared" si="20"/>
        <v>0</v>
      </c>
      <c r="J83" s="20"/>
      <c r="K83" s="20">
        <v>78.33</v>
      </c>
      <c r="L83" s="20">
        <f t="shared" si="21"/>
        <v>23.498999999999999</v>
      </c>
      <c r="M83" s="42">
        <f>SUM(F83+L83)</f>
        <v>345.54522800000001</v>
      </c>
    </row>
    <row r="84" spans="1:13" s="43" customFormat="1" ht="15" customHeight="1" x14ac:dyDescent="0.2">
      <c r="A84" s="41" t="s">
        <v>22</v>
      </c>
      <c r="B84" s="20" t="s">
        <v>46</v>
      </c>
      <c r="C84" s="20" t="s">
        <v>43</v>
      </c>
      <c r="D84" s="22">
        <v>5</v>
      </c>
      <c r="E84" s="20">
        <v>445.36178000000001</v>
      </c>
      <c r="F84" s="20">
        <f t="shared" si="19"/>
        <v>311.75324599999999</v>
      </c>
      <c r="G84" s="22">
        <v>2015</v>
      </c>
      <c r="H84" s="20">
        <v>458.48455799999999</v>
      </c>
      <c r="I84" s="20">
        <f t="shared" si="20"/>
        <v>320.93919059999996</v>
      </c>
      <c r="J84" s="20"/>
      <c r="K84" s="20">
        <v>80.95</v>
      </c>
      <c r="L84" s="20">
        <f t="shared" si="21"/>
        <v>24.285</v>
      </c>
      <c r="M84" s="42">
        <f>SUM(I84+L84)</f>
        <v>345.22419059999999</v>
      </c>
    </row>
    <row r="85" spans="1:13" s="43" customFormat="1" ht="15" customHeight="1" x14ac:dyDescent="0.2">
      <c r="A85" s="41" t="s">
        <v>23</v>
      </c>
      <c r="B85" s="27" t="s">
        <v>47</v>
      </c>
      <c r="C85" s="27" t="s">
        <v>48</v>
      </c>
      <c r="D85" s="22">
        <v>5</v>
      </c>
      <c r="E85" s="20">
        <v>456.55608000000001</v>
      </c>
      <c r="F85" s="20">
        <f t="shared" si="19"/>
        <v>319.58925599999998</v>
      </c>
      <c r="G85" s="22">
        <v>2017</v>
      </c>
      <c r="H85" s="27"/>
      <c r="I85" s="20">
        <f t="shared" si="20"/>
        <v>0</v>
      </c>
      <c r="J85" s="27"/>
      <c r="K85" s="20">
        <v>81.430000000000007</v>
      </c>
      <c r="L85" s="20">
        <f t="shared" si="21"/>
        <v>24.429000000000002</v>
      </c>
      <c r="M85" s="42">
        <f t="shared" ref="M85:M90" si="22">SUM(F85+L85)</f>
        <v>344.01825599999995</v>
      </c>
    </row>
    <row r="86" spans="1:13" s="44" customFormat="1" ht="15" customHeight="1" x14ac:dyDescent="0.2">
      <c r="A86" s="41" t="s">
        <v>24</v>
      </c>
      <c r="B86" s="27" t="s">
        <v>49</v>
      </c>
      <c r="C86" s="27" t="s">
        <v>50</v>
      </c>
      <c r="D86" s="22">
        <v>5</v>
      </c>
      <c r="E86" s="20">
        <v>460.96028999999999</v>
      </c>
      <c r="F86" s="20">
        <f t="shared" si="19"/>
        <v>322.67220299999997</v>
      </c>
      <c r="G86" s="22">
        <v>2017</v>
      </c>
      <c r="H86" s="27"/>
      <c r="I86" s="20">
        <f t="shared" si="20"/>
        <v>0</v>
      </c>
      <c r="J86" s="27"/>
      <c r="K86" s="20">
        <v>69.430000000000007</v>
      </c>
      <c r="L86" s="20">
        <f t="shared" si="21"/>
        <v>20.829000000000001</v>
      </c>
      <c r="M86" s="42">
        <f t="shared" si="22"/>
        <v>343.50120299999998</v>
      </c>
    </row>
    <row r="87" spans="1:13" s="43" customFormat="1" ht="15" customHeight="1" x14ac:dyDescent="0.2">
      <c r="A87" s="41" t="s">
        <v>25</v>
      </c>
      <c r="B87" s="20" t="s">
        <v>51</v>
      </c>
      <c r="C87" s="21" t="s">
        <v>45</v>
      </c>
      <c r="D87" s="22">
        <v>5</v>
      </c>
      <c r="E87" s="20">
        <v>459.89299999999997</v>
      </c>
      <c r="F87" s="20">
        <f t="shared" si="19"/>
        <v>321.92509999999999</v>
      </c>
      <c r="G87" s="22">
        <v>2017</v>
      </c>
      <c r="H87" s="20"/>
      <c r="I87" s="20">
        <f t="shared" si="20"/>
        <v>0</v>
      </c>
      <c r="J87" s="20"/>
      <c r="K87" s="20">
        <v>71.8</v>
      </c>
      <c r="L87" s="20">
        <f t="shared" si="21"/>
        <v>21.54</v>
      </c>
      <c r="M87" s="42">
        <f t="shared" si="22"/>
        <v>343.46510000000001</v>
      </c>
    </row>
    <row r="88" spans="1:13" s="43" customFormat="1" ht="15" customHeight="1" x14ac:dyDescent="0.2">
      <c r="A88" s="41" t="s">
        <v>26</v>
      </c>
      <c r="B88" s="20" t="s">
        <v>52</v>
      </c>
      <c r="C88" s="21" t="s">
        <v>45</v>
      </c>
      <c r="D88" s="22">
        <v>5</v>
      </c>
      <c r="E88" s="20">
        <v>459.79095000000001</v>
      </c>
      <c r="F88" s="20">
        <f t="shared" si="19"/>
        <v>321.85366499999998</v>
      </c>
      <c r="G88" s="22">
        <v>2017</v>
      </c>
      <c r="H88" s="20"/>
      <c r="I88" s="20">
        <f t="shared" si="20"/>
        <v>0</v>
      </c>
      <c r="J88" s="20"/>
      <c r="K88" s="20">
        <v>71.58</v>
      </c>
      <c r="L88" s="20">
        <f t="shared" si="21"/>
        <v>21.474</v>
      </c>
      <c r="M88" s="42">
        <f t="shared" si="22"/>
        <v>343.32766499999997</v>
      </c>
    </row>
    <row r="89" spans="1:13" s="43" customFormat="1" ht="15" customHeight="1" x14ac:dyDescent="0.2">
      <c r="A89" s="41" t="s">
        <v>27</v>
      </c>
      <c r="B89" s="20" t="s">
        <v>53</v>
      </c>
      <c r="C89" s="21" t="s">
        <v>45</v>
      </c>
      <c r="D89" s="22">
        <v>5</v>
      </c>
      <c r="E89" s="20">
        <v>458.13990999999999</v>
      </c>
      <c r="F89" s="20">
        <f t="shared" si="19"/>
        <v>320.69793699999997</v>
      </c>
      <c r="G89" s="22">
        <v>2017</v>
      </c>
      <c r="H89" s="20"/>
      <c r="I89" s="20">
        <f t="shared" si="20"/>
        <v>0</v>
      </c>
      <c r="J89" s="20"/>
      <c r="K89" s="20">
        <v>74.97</v>
      </c>
      <c r="L89" s="20">
        <f t="shared" si="21"/>
        <v>22.491</v>
      </c>
      <c r="M89" s="42">
        <f t="shared" si="22"/>
        <v>343.18893699999995</v>
      </c>
    </row>
    <row r="90" spans="1:13" s="18" customFormat="1" ht="15" customHeight="1" x14ac:dyDescent="0.25">
      <c r="A90" s="5" t="s">
        <v>18</v>
      </c>
      <c r="B90" s="28" t="s">
        <v>54</v>
      </c>
      <c r="C90" s="29" t="s">
        <v>55</v>
      </c>
      <c r="D90" s="30">
        <v>5</v>
      </c>
      <c r="E90" s="28">
        <v>458.97676999999999</v>
      </c>
      <c r="F90" s="28">
        <f t="shared" si="19"/>
        <v>321.28373899999997</v>
      </c>
      <c r="G90" s="30">
        <v>2017</v>
      </c>
      <c r="H90" s="28"/>
      <c r="I90" s="28">
        <f t="shared" si="20"/>
        <v>0</v>
      </c>
      <c r="J90" s="28"/>
      <c r="K90" s="28">
        <v>72.5</v>
      </c>
      <c r="L90" s="28">
        <f t="shared" si="21"/>
        <v>21.75</v>
      </c>
      <c r="M90" s="45">
        <f t="shared" si="22"/>
        <v>343.03373899999997</v>
      </c>
    </row>
    <row r="91" spans="1:13" s="18" customFormat="1" ht="15" customHeight="1" x14ac:dyDescent="0.25">
      <c r="A91" s="5" t="s">
        <v>19</v>
      </c>
      <c r="B91" s="28" t="s">
        <v>56</v>
      </c>
      <c r="C91" s="29" t="s">
        <v>45</v>
      </c>
      <c r="D91" s="30">
        <v>5</v>
      </c>
      <c r="E91" s="28">
        <v>465.39021000000002</v>
      </c>
      <c r="F91" s="28">
        <f t="shared" si="19"/>
        <v>325.77314699999999</v>
      </c>
      <c r="G91" s="30">
        <v>2016</v>
      </c>
      <c r="H91" s="28">
        <v>459.48138999999998</v>
      </c>
      <c r="I91" s="28">
        <f t="shared" si="20"/>
        <v>321.63697299999995</v>
      </c>
      <c r="J91" s="28"/>
      <c r="K91" s="28">
        <v>69.5</v>
      </c>
      <c r="L91" s="28">
        <f t="shared" si="21"/>
        <v>20.849999999999998</v>
      </c>
      <c r="M91" s="45">
        <f>SUM(I91+L91)</f>
        <v>342.48697299999998</v>
      </c>
    </row>
    <row r="92" spans="1:13" s="18" customFormat="1" ht="15" customHeight="1" x14ac:dyDescent="0.25">
      <c r="A92" s="5" t="s">
        <v>20</v>
      </c>
      <c r="B92" s="28" t="s">
        <v>57</v>
      </c>
      <c r="C92" s="29" t="s">
        <v>43</v>
      </c>
      <c r="D92" s="30">
        <v>5</v>
      </c>
      <c r="E92" s="28">
        <v>454.71062999999998</v>
      </c>
      <c r="F92" s="28">
        <f t="shared" si="19"/>
        <v>318.29744099999999</v>
      </c>
      <c r="G92" s="30">
        <v>2017</v>
      </c>
      <c r="H92" s="28"/>
      <c r="I92" s="28">
        <f t="shared" si="20"/>
        <v>0</v>
      </c>
      <c r="J92" s="28"/>
      <c r="K92" s="28">
        <v>79.319999999999993</v>
      </c>
      <c r="L92" s="28">
        <f t="shared" si="21"/>
        <v>23.795999999999996</v>
      </c>
      <c r="M92" s="45">
        <f t="shared" ref="M92:M99" si="23">SUM(F92+L92)</f>
        <v>342.09344099999998</v>
      </c>
    </row>
    <row r="93" spans="1:13" s="18" customFormat="1" ht="15" customHeight="1" x14ac:dyDescent="0.25">
      <c r="A93" s="5" t="s">
        <v>21</v>
      </c>
      <c r="B93" s="28" t="s">
        <v>58</v>
      </c>
      <c r="C93" s="29" t="s">
        <v>45</v>
      </c>
      <c r="D93" s="30">
        <v>5</v>
      </c>
      <c r="E93" s="28">
        <v>456.4205</v>
      </c>
      <c r="F93" s="28">
        <f t="shared" si="19"/>
        <v>319.49435</v>
      </c>
      <c r="G93" s="30">
        <v>2017</v>
      </c>
      <c r="H93" s="28"/>
      <c r="I93" s="28">
        <f t="shared" si="20"/>
        <v>0</v>
      </c>
      <c r="J93" s="28"/>
      <c r="K93" s="28">
        <v>74.05</v>
      </c>
      <c r="L93" s="28">
        <f t="shared" si="21"/>
        <v>22.215</v>
      </c>
      <c r="M93" s="45">
        <f t="shared" si="23"/>
        <v>341.70934999999997</v>
      </c>
    </row>
    <row r="94" spans="1:13" s="18" customFormat="1" ht="15" customHeight="1" x14ac:dyDescent="0.25">
      <c r="A94" s="5" t="s">
        <v>28</v>
      </c>
      <c r="B94" s="28" t="s">
        <v>59</v>
      </c>
      <c r="C94" s="29" t="s">
        <v>55</v>
      </c>
      <c r="D94" s="30">
        <v>5</v>
      </c>
      <c r="E94" s="28">
        <v>457.88923999999997</v>
      </c>
      <c r="F94" s="28">
        <f t="shared" si="19"/>
        <v>320.52246799999995</v>
      </c>
      <c r="G94" s="30">
        <v>2017</v>
      </c>
      <c r="H94" s="28"/>
      <c r="I94" s="28">
        <f t="shared" si="20"/>
        <v>0</v>
      </c>
      <c r="J94" s="28"/>
      <c r="K94" s="28">
        <v>70.400000000000006</v>
      </c>
      <c r="L94" s="28">
        <f t="shared" si="21"/>
        <v>21.12</v>
      </c>
      <c r="M94" s="45">
        <f t="shared" si="23"/>
        <v>341.64246799999995</v>
      </c>
    </row>
    <row r="95" spans="1:13" s="18" customFormat="1" ht="15" customHeight="1" x14ac:dyDescent="0.25">
      <c r="A95" s="5" t="s">
        <v>29</v>
      </c>
      <c r="B95" s="28" t="s">
        <v>60</v>
      </c>
      <c r="C95" s="29" t="s">
        <v>55</v>
      </c>
      <c r="D95" s="30">
        <v>5</v>
      </c>
      <c r="E95" s="28">
        <v>457.80220000000003</v>
      </c>
      <c r="F95" s="28">
        <f t="shared" si="19"/>
        <v>320.46154000000001</v>
      </c>
      <c r="G95" s="30">
        <v>2017</v>
      </c>
      <c r="H95" s="28"/>
      <c r="I95" s="28">
        <f t="shared" si="20"/>
        <v>0</v>
      </c>
      <c r="J95" s="28"/>
      <c r="K95" s="28">
        <v>68.72</v>
      </c>
      <c r="L95" s="28">
        <f t="shared" si="21"/>
        <v>20.616</v>
      </c>
      <c r="M95" s="45">
        <f t="shared" si="23"/>
        <v>341.07754</v>
      </c>
    </row>
    <row r="96" spans="1:13" s="18" customFormat="1" ht="15" customHeight="1" x14ac:dyDescent="0.25">
      <c r="A96" s="5" t="s">
        <v>30</v>
      </c>
      <c r="B96" s="28" t="s">
        <v>61</v>
      </c>
      <c r="C96" s="29" t="s">
        <v>62</v>
      </c>
      <c r="D96" s="30">
        <v>5</v>
      </c>
      <c r="E96" s="28">
        <v>456.62678</v>
      </c>
      <c r="F96" s="28">
        <f t="shared" si="19"/>
        <v>319.63874599999997</v>
      </c>
      <c r="G96" s="30">
        <v>2017</v>
      </c>
      <c r="H96" s="28"/>
      <c r="I96" s="28">
        <f t="shared" si="20"/>
        <v>0</v>
      </c>
      <c r="J96" s="28"/>
      <c r="K96" s="28">
        <v>71.36</v>
      </c>
      <c r="L96" s="28">
        <f t="shared" si="21"/>
        <v>21.407999999999998</v>
      </c>
      <c r="M96" s="45">
        <f t="shared" si="23"/>
        <v>341.04674599999998</v>
      </c>
    </row>
    <row r="97" spans="1:13" s="18" customFormat="1" ht="15" customHeight="1" x14ac:dyDescent="0.25">
      <c r="A97" s="5" t="s">
        <v>31</v>
      </c>
      <c r="B97" s="28" t="s">
        <v>63</v>
      </c>
      <c r="C97" s="29" t="s">
        <v>64</v>
      </c>
      <c r="D97" s="30">
        <v>5</v>
      </c>
      <c r="E97" s="28">
        <v>455.86356000000001</v>
      </c>
      <c r="F97" s="28">
        <f t="shared" si="19"/>
        <v>319.10449199999999</v>
      </c>
      <c r="G97" s="30">
        <v>2017</v>
      </c>
      <c r="H97" s="28"/>
      <c r="I97" s="28">
        <f t="shared" si="20"/>
        <v>0</v>
      </c>
      <c r="J97" s="28"/>
      <c r="K97" s="28">
        <v>70.319999999999993</v>
      </c>
      <c r="L97" s="28">
        <f t="shared" si="21"/>
        <v>21.095999999999997</v>
      </c>
      <c r="M97" s="45">
        <f t="shared" si="23"/>
        <v>340.200492</v>
      </c>
    </row>
    <row r="98" spans="1:13" s="18" customFormat="1" ht="15" customHeight="1" x14ac:dyDescent="0.25">
      <c r="A98" s="5" t="s">
        <v>32</v>
      </c>
      <c r="B98" s="28" t="s">
        <v>65</v>
      </c>
      <c r="C98" s="29" t="s">
        <v>45</v>
      </c>
      <c r="D98" s="30">
        <v>5</v>
      </c>
      <c r="E98" s="28">
        <v>455.01769000000002</v>
      </c>
      <c r="F98" s="28">
        <f t="shared" si="19"/>
        <v>318.512383</v>
      </c>
      <c r="G98" s="30">
        <v>2017</v>
      </c>
      <c r="H98" s="28"/>
      <c r="I98" s="28">
        <f t="shared" si="20"/>
        <v>0</v>
      </c>
      <c r="J98" s="28"/>
      <c r="K98" s="28">
        <v>71.64</v>
      </c>
      <c r="L98" s="28">
        <f t="shared" si="21"/>
        <v>21.492000000000001</v>
      </c>
      <c r="M98" s="45">
        <f t="shared" si="23"/>
        <v>340.00438300000002</v>
      </c>
    </row>
    <row r="99" spans="1:13" s="18" customFormat="1" ht="15" customHeight="1" x14ac:dyDescent="0.25">
      <c r="A99" s="5" t="s">
        <v>33</v>
      </c>
      <c r="B99" s="28" t="s">
        <v>66</v>
      </c>
      <c r="C99" s="29" t="s">
        <v>62</v>
      </c>
      <c r="D99" s="30">
        <v>5</v>
      </c>
      <c r="E99" s="28">
        <v>456.08341999999999</v>
      </c>
      <c r="F99" s="28">
        <f t="shared" si="19"/>
        <v>319.25839399999995</v>
      </c>
      <c r="G99" s="30">
        <v>2017</v>
      </c>
      <c r="H99" s="28"/>
      <c r="I99" s="28">
        <f t="shared" si="20"/>
        <v>0</v>
      </c>
      <c r="J99" s="28"/>
      <c r="K99" s="28">
        <v>68.790000000000006</v>
      </c>
      <c r="L99" s="28">
        <f t="shared" si="21"/>
        <v>20.637</v>
      </c>
      <c r="M99" s="45">
        <f t="shared" si="23"/>
        <v>339.89539399999995</v>
      </c>
    </row>
    <row r="100" spans="1:13" s="18" customFormat="1" ht="24.95" customHeight="1" x14ac:dyDescent="0.2">
      <c r="A100" s="5"/>
      <c r="B100" s="32"/>
      <c r="C100" s="32"/>
      <c r="D100" s="33"/>
      <c r="E100" s="34"/>
      <c r="F100" s="34"/>
      <c r="G100" s="34"/>
      <c r="H100" s="34"/>
      <c r="I100" s="34"/>
      <c r="J100" s="34"/>
      <c r="K100" s="35"/>
      <c r="L100" s="34"/>
      <c r="M100" s="34"/>
    </row>
    <row r="101" spans="1:13" s="18" customFormat="1" ht="18" customHeight="1" x14ac:dyDescent="0.2">
      <c r="A101" s="5"/>
      <c r="B101" s="4"/>
      <c r="C101" s="5"/>
      <c r="D101" s="6"/>
      <c r="E101" s="5"/>
      <c r="F101" s="5"/>
      <c r="G101" s="5"/>
      <c r="H101" s="5"/>
      <c r="I101" s="5"/>
      <c r="J101" s="5"/>
      <c r="K101" s="7"/>
      <c r="L101" s="5"/>
      <c r="M101" s="5"/>
    </row>
    <row r="102" spans="1:13" s="18" customFormat="1" ht="12" x14ac:dyDescent="0.2">
      <c r="A102" s="5"/>
      <c r="B102" s="5"/>
      <c r="C102" s="5"/>
      <c r="D102" s="6"/>
      <c r="E102" s="5"/>
      <c r="F102" s="5"/>
      <c r="G102" s="5"/>
      <c r="H102" s="5"/>
      <c r="I102" s="5"/>
      <c r="J102" s="5"/>
      <c r="K102" s="7"/>
      <c r="L102" s="5"/>
      <c r="M102" s="5"/>
    </row>
    <row r="103" spans="1:13" ht="54.75" customHeight="1" x14ac:dyDescent="0.25">
      <c r="A103" s="11"/>
      <c r="B103" s="49" t="s">
        <v>17</v>
      </c>
      <c r="C103" s="49"/>
      <c r="D103" s="49"/>
      <c r="E103" s="49"/>
      <c r="F103" s="49"/>
      <c r="G103" s="49"/>
      <c r="H103" s="49"/>
      <c r="I103" s="49"/>
      <c r="J103" s="49"/>
      <c r="K103" s="49"/>
      <c r="L103" s="49"/>
      <c r="M103" s="49"/>
    </row>
    <row r="104" spans="1:13" ht="30" x14ac:dyDescent="0.25">
      <c r="A104" s="11"/>
      <c r="B104" s="12" t="s">
        <v>141</v>
      </c>
      <c r="C104" s="11"/>
      <c r="D104" s="13"/>
      <c r="E104" s="11"/>
      <c r="F104" s="11"/>
      <c r="G104" s="11"/>
      <c r="H104" s="11"/>
      <c r="I104" s="11"/>
      <c r="J104" s="11"/>
      <c r="K104" s="14"/>
      <c r="L104" s="11"/>
      <c r="M104" s="11"/>
    </row>
    <row r="105" spans="1:13" x14ac:dyDescent="0.25">
      <c r="A105" s="11"/>
      <c r="B105" s="15"/>
      <c r="C105" s="11"/>
      <c r="D105" s="13"/>
      <c r="E105" s="11"/>
      <c r="F105" s="11"/>
      <c r="G105" s="11"/>
      <c r="H105" s="11"/>
      <c r="I105" s="11"/>
      <c r="J105" s="11"/>
      <c r="K105" s="14"/>
      <c r="L105" s="11"/>
      <c r="M105" s="11"/>
    </row>
    <row r="106" spans="1:13" x14ac:dyDescent="0.25">
      <c r="A106" s="11"/>
      <c r="B106" s="16" t="s">
        <v>12</v>
      </c>
      <c r="C106" s="11"/>
      <c r="D106" s="13"/>
      <c r="E106" s="11"/>
      <c r="F106" s="11"/>
      <c r="G106" s="11"/>
      <c r="H106" s="11"/>
      <c r="I106" s="11"/>
      <c r="J106" s="11"/>
      <c r="K106" s="14"/>
      <c r="L106" s="11"/>
      <c r="M106" s="11"/>
    </row>
    <row r="107" spans="1:13" x14ac:dyDescent="0.25">
      <c r="A107" s="11"/>
      <c r="B107" s="17"/>
      <c r="C107" s="11"/>
      <c r="D107" s="13"/>
      <c r="E107" s="11"/>
      <c r="F107" s="11"/>
      <c r="G107" s="11"/>
      <c r="H107" s="11"/>
      <c r="I107" s="11"/>
      <c r="J107" s="11"/>
      <c r="K107" s="14"/>
      <c r="L107" s="11"/>
      <c r="M107" s="11"/>
    </row>
    <row r="108" spans="1:13" x14ac:dyDescent="0.25">
      <c r="A108" s="11"/>
      <c r="B108" s="11" t="s">
        <v>144</v>
      </c>
      <c r="C108" s="11"/>
      <c r="D108" s="13"/>
      <c r="E108" s="11"/>
      <c r="F108" s="11"/>
      <c r="G108" s="11"/>
      <c r="H108" s="11"/>
      <c r="I108" s="11"/>
      <c r="J108" s="11"/>
      <c r="K108" s="14"/>
      <c r="L108" s="11"/>
      <c r="M108" s="11"/>
    </row>
    <row r="109" spans="1:13" x14ac:dyDescent="0.25">
      <c r="I109" s="2"/>
      <c r="J109" s="2"/>
      <c r="K109" s="47"/>
    </row>
    <row r="110" spans="1:13" x14ac:dyDescent="0.25">
      <c r="I110" s="2"/>
      <c r="J110" s="2"/>
      <c r="K110" s="47"/>
    </row>
    <row r="111" spans="1:13" x14ac:dyDescent="0.25">
      <c r="I111" s="2"/>
      <c r="J111" s="2"/>
      <c r="K111" s="47"/>
    </row>
    <row r="112" spans="1:13" x14ac:dyDescent="0.25">
      <c r="I112" s="2"/>
      <c r="J112" s="2"/>
      <c r="K112" s="47"/>
    </row>
  </sheetData>
  <autoFilter ref="A3:M4">
    <filterColumn colId="4" showButton="0"/>
    <filterColumn colId="9" showButton="0"/>
    <filterColumn colId="10" showButton="0"/>
  </autoFilter>
  <sortState ref="A9:M28">
    <sortCondition descending="1" ref="M9:M28"/>
  </sortState>
  <mergeCells count="41">
    <mergeCell ref="I78:I79"/>
    <mergeCell ref="J78:L78"/>
    <mergeCell ref="M78:M79"/>
    <mergeCell ref="B78:B79"/>
    <mergeCell ref="D78:D79"/>
    <mergeCell ref="E78:F78"/>
    <mergeCell ref="G78:G79"/>
    <mergeCell ref="H78:H79"/>
    <mergeCell ref="J53:L53"/>
    <mergeCell ref="M53:M54"/>
    <mergeCell ref="B52:M52"/>
    <mergeCell ref="B76:M76"/>
    <mergeCell ref="B77:M77"/>
    <mergeCell ref="D53:D54"/>
    <mergeCell ref="E53:F53"/>
    <mergeCell ref="G53:G54"/>
    <mergeCell ref="H53:H54"/>
    <mergeCell ref="I53:I54"/>
    <mergeCell ref="B1:M1"/>
    <mergeCell ref="B2:M2"/>
    <mergeCell ref="B3:B4"/>
    <mergeCell ref="D3:D4"/>
    <mergeCell ref="E3:F3"/>
    <mergeCell ref="G3:G4"/>
    <mergeCell ref="H3:H4"/>
    <mergeCell ref="B103:M103"/>
    <mergeCell ref="I3:I4"/>
    <mergeCell ref="J3:L3"/>
    <mergeCell ref="M3:M4"/>
    <mergeCell ref="B26:M26"/>
    <mergeCell ref="B27:M27"/>
    <mergeCell ref="B28:B29"/>
    <mergeCell ref="D28:D29"/>
    <mergeCell ref="E28:F28"/>
    <mergeCell ref="G28:G29"/>
    <mergeCell ref="H28:H29"/>
    <mergeCell ref="I28:I29"/>
    <mergeCell ref="J28:L28"/>
    <mergeCell ref="M28:M29"/>
    <mergeCell ref="B51:M51"/>
    <mergeCell ref="B53:B54"/>
  </mergeCells>
  <pageMargins left="0.70866141732283472" right="0.70866141732283472" top="0.74803149606299213" bottom="0.74803149606299213" header="0.31496062992125984" footer="0.31496062992125984"/>
  <pageSetup paperSize="9" scale="67" orientation="landscape" r:id="rId1"/>
  <rowBreaks count="3" manualBreakCount="3">
    <brk id="25" max="13" man="1"/>
    <brk id="50" max="13" man="1"/>
    <brk id="7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AGNO</vt:lpstr>
      <vt:lpstr>AGNO!Yazdırma_Alanı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2021-08-20T13:57:29Z</dcterms:modified>
</cp:coreProperties>
</file>