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40" windowWidth="14805" windowHeight="7890"/>
  </bookViews>
  <sheets>
    <sheet name="AGNO" sheetId="4" r:id="rId1"/>
    <sheet name="EK-MADDE-1" sheetId="8" r:id="rId2"/>
  </sheets>
  <definedNames>
    <definedName name="_xlnm.Print_Area" localSheetId="0">AGNO!$A$1:$N$126</definedName>
    <definedName name="_xlnm.Print_Area" localSheetId="1">'EK-MADDE-1'!$A$1:$M$90</definedName>
  </definedNames>
  <calcPr calcId="144525"/>
</workbook>
</file>

<file path=xl/calcChain.xml><?xml version="1.0" encoding="utf-8"?>
<calcChain xmlns="http://schemas.openxmlformats.org/spreadsheetml/2006/main">
  <c r="L75" i="4" l="1"/>
  <c r="I75" i="4"/>
  <c r="F75" i="4"/>
  <c r="M75" i="4" s="1"/>
  <c r="L74" i="4"/>
  <c r="I74" i="4"/>
  <c r="F74" i="4"/>
  <c r="M74" i="4" s="1"/>
  <c r="L73" i="4"/>
  <c r="I73" i="4"/>
  <c r="F73" i="4"/>
  <c r="M73" i="4" s="1"/>
  <c r="L72" i="4"/>
  <c r="I72" i="4"/>
  <c r="F72" i="4"/>
  <c r="M72" i="4" s="1"/>
  <c r="L71" i="4"/>
  <c r="I71" i="4"/>
  <c r="F71" i="4"/>
  <c r="M71" i="4" s="1"/>
  <c r="L70" i="4"/>
  <c r="I70" i="4"/>
  <c r="M70" i="4" s="1"/>
  <c r="F70" i="4"/>
  <c r="L69" i="4"/>
  <c r="I69" i="4"/>
  <c r="M69" i="4" s="1"/>
  <c r="F69" i="4"/>
  <c r="L68" i="4"/>
  <c r="I68" i="4"/>
  <c r="F68" i="4"/>
  <c r="M68" i="4" s="1"/>
  <c r="L67" i="4"/>
  <c r="I67" i="4"/>
  <c r="F67" i="4"/>
  <c r="M67" i="4" s="1"/>
  <c r="L66" i="4"/>
  <c r="I66" i="4"/>
  <c r="F66" i="4"/>
  <c r="M66" i="4" s="1"/>
  <c r="L34" i="4" l="1"/>
  <c r="I34" i="4"/>
  <c r="F34" i="4"/>
  <c r="M34" i="4" s="1"/>
  <c r="L35" i="4"/>
  <c r="I35" i="4"/>
  <c r="F35" i="4"/>
  <c r="L50" i="4"/>
  <c r="I50" i="4"/>
  <c r="F50" i="4"/>
  <c r="L49" i="4"/>
  <c r="I49" i="4"/>
  <c r="F49" i="4"/>
  <c r="L48" i="4"/>
  <c r="I48" i="4"/>
  <c r="F48" i="4"/>
  <c r="M48" i="4" s="1"/>
  <c r="L47" i="4"/>
  <c r="I47" i="4"/>
  <c r="F47" i="4"/>
  <c r="L46" i="4"/>
  <c r="I46" i="4"/>
  <c r="F46" i="4"/>
  <c r="L45" i="4"/>
  <c r="I45" i="4"/>
  <c r="M45" i="4" s="1"/>
  <c r="F45" i="4"/>
  <c r="L44" i="4"/>
  <c r="I44" i="4"/>
  <c r="F44" i="4"/>
  <c r="L43" i="4"/>
  <c r="I43" i="4"/>
  <c r="F43" i="4"/>
  <c r="L42" i="4"/>
  <c r="I42" i="4"/>
  <c r="F42" i="4"/>
  <c r="L41" i="4"/>
  <c r="I41" i="4"/>
  <c r="F41" i="4"/>
  <c r="M41" i="4" s="1"/>
  <c r="L40" i="4"/>
  <c r="I40" i="4"/>
  <c r="F40" i="4"/>
  <c r="M40" i="4" s="1"/>
  <c r="L39" i="4"/>
  <c r="I39" i="4"/>
  <c r="F39" i="4"/>
  <c r="L38" i="4"/>
  <c r="I38" i="4"/>
  <c r="F38" i="4"/>
  <c r="L37" i="4"/>
  <c r="I37" i="4"/>
  <c r="F37" i="4"/>
  <c r="M37" i="4" s="1"/>
  <c r="L36" i="4"/>
  <c r="I36" i="4"/>
  <c r="F36" i="4"/>
  <c r="M36" i="4" s="1"/>
  <c r="L33" i="4"/>
  <c r="I33" i="4"/>
  <c r="F33" i="4"/>
  <c r="L32" i="4"/>
  <c r="I32" i="4"/>
  <c r="F32" i="4"/>
  <c r="L31" i="4"/>
  <c r="I31" i="4"/>
  <c r="F31" i="4"/>
  <c r="M31" i="4" s="1"/>
  <c r="L25" i="4"/>
  <c r="I25" i="4"/>
  <c r="F25" i="4"/>
  <c r="M25" i="4" s="1"/>
  <c r="L24" i="4"/>
  <c r="I24" i="4"/>
  <c r="F24" i="4"/>
  <c r="L23" i="4"/>
  <c r="I23" i="4"/>
  <c r="F23" i="4"/>
  <c r="L22" i="4"/>
  <c r="I22" i="4"/>
  <c r="F22" i="4"/>
  <c r="L21" i="4"/>
  <c r="I21" i="4"/>
  <c r="F21" i="4"/>
  <c r="L20" i="4"/>
  <c r="I20" i="4"/>
  <c r="F20" i="4"/>
  <c r="L19" i="4"/>
  <c r="I19" i="4"/>
  <c r="F19" i="4"/>
  <c r="L18" i="4"/>
  <c r="I18" i="4"/>
  <c r="F18" i="4"/>
  <c r="L17" i="4"/>
  <c r="I17" i="4"/>
  <c r="F17" i="4"/>
  <c r="M17" i="4" s="1"/>
  <c r="L16" i="4"/>
  <c r="I16" i="4"/>
  <c r="F16" i="4"/>
  <c r="L15" i="4"/>
  <c r="I15" i="4"/>
  <c r="F15" i="4"/>
  <c r="L14" i="4"/>
  <c r="I14" i="4"/>
  <c r="F14" i="4"/>
  <c r="L13" i="4"/>
  <c r="I13" i="4"/>
  <c r="F13" i="4"/>
  <c r="M13" i="4" s="1"/>
  <c r="L12" i="4"/>
  <c r="I12" i="4"/>
  <c r="F12" i="4"/>
  <c r="L11" i="4"/>
  <c r="I11" i="4"/>
  <c r="F11" i="4"/>
  <c r="L10" i="4"/>
  <c r="I10" i="4"/>
  <c r="F10" i="4"/>
  <c r="L9" i="4"/>
  <c r="I9" i="4"/>
  <c r="F9" i="4"/>
  <c r="L8" i="4"/>
  <c r="I8" i="4"/>
  <c r="F8" i="4"/>
  <c r="L7" i="4"/>
  <c r="I7" i="4"/>
  <c r="F7" i="4"/>
  <c r="L6" i="4"/>
  <c r="I6" i="4"/>
  <c r="F6" i="4"/>
  <c r="L100" i="4"/>
  <c r="I100" i="4"/>
  <c r="F100" i="4"/>
  <c r="M100" i="4" s="1"/>
  <c r="L99" i="4"/>
  <c r="I99" i="4"/>
  <c r="F99" i="4"/>
  <c r="L98" i="4"/>
  <c r="I98" i="4"/>
  <c r="F98" i="4"/>
  <c r="L97" i="4"/>
  <c r="I97" i="4"/>
  <c r="F97" i="4"/>
  <c r="L96" i="4"/>
  <c r="I96" i="4"/>
  <c r="F96" i="4"/>
  <c r="M96" i="4" s="1"/>
  <c r="L95" i="4"/>
  <c r="I95" i="4"/>
  <c r="F95" i="4"/>
  <c r="L94" i="4"/>
  <c r="I94" i="4"/>
  <c r="F94" i="4"/>
  <c r="L93" i="4"/>
  <c r="I93" i="4"/>
  <c r="F93" i="4"/>
  <c r="L92" i="4"/>
  <c r="I92" i="4"/>
  <c r="M92" i="4" s="1"/>
  <c r="F92" i="4"/>
  <c r="L91" i="4"/>
  <c r="I91" i="4"/>
  <c r="F91" i="4"/>
  <c r="L90" i="4"/>
  <c r="I90" i="4"/>
  <c r="F90" i="4"/>
  <c r="L89" i="4"/>
  <c r="I89" i="4"/>
  <c r="F89" i="4"/>
  <c r="L88" i="4"/>
  <c r="I88" i="4"/>
  <c r="F88" i="4"/>
  <c r="M88" i="4" s="1"/>
  <c r="L87" i="4"/>
  <c r="I87" i="4"/>
  <c r="F87" i="4"/>
  <c r="L86" i="4"/>
  <c r="I86" i="4"/>
  <c r="F86" i="4"/>
  <c r="L85" i="4"/>
  <c r="I85" i="4"/>
  <c r="F85" i="4"/>
  <c r="L84" i="4"/>
  <c r="I84" i="4"/>
  <c r="F84" i="4"/>
  <c r="M84" i="4" s="1"/>
  <c r="L83" i="4"/>
  <c r="I83" i="4"/>
  <c r="F83" i="4"/>
  <c r="L82" i="4"/>
  <c r="I82" i="4"/>
  <c r="F82" i="4"/>
  <c r="L81" i="4"/>
  <c r="I81" i="4"/>
  <c r="F81" i="4"/>
  <c r="L65" i="4"/>
  <c r="I65" i="4"/>
  <c r="F65" i="4"/>
  <c r="L64" i="4"/>
  <c r="I64" i="4"/>
  <c r="F64" i="4"/>
  <c r="L63" i="4"/>
  <c r="I63" i="4"/>
  <c r="F63" i="4"/>
  <c r="M63" i="4" s="1"/>
  <c r="L62" i="4"/>
  <c r="I62" i="4"/>
  <c r="F62" i="4"/>
  <c r="L61" i="4"/>
  <c r="I61" i="4"/>
  <c r="F61" i="4"/>
  <c r="L60" i="4"/>
  <c r="I60" i="4"/>
  <c r="F60" i="4"/>
  <c r="M60" i="4" s="1"/>
  <c r="L59" i="4"/>
  <c r="I59" i="4"/>
  <c r="F59" i="4"/>
  <c r="M59" i="4" s="1"/>
  <c r="L58" i="4"/>
  <c r="I58" i="4"/>
  <c r="F58" i="4"/>
  <c r="L57" i="4"/>
  <c r="I57" i="4"/>
  <c r="F57" i="4"/>
  <c r="L56" i="4"/>
  <c r="I56" i="4"/>
  <c r="F56" i="4"/>
  <c r="M56" i="4" s="1"/>
  <c r="M14" i="4" l="1"/>
  <c r="M49" i="4"/>
  <c r="M35" i="4"/>
  <c r="M58" i="4"/>
  <c r="M62" i="4"/>
  <c r="M83" i="4"/>
  <c r="M87" i="4"/>
  <c r="M91" i="4"/>
  <c r="M99" i="4"/>
  <c r="M16" i="4"/>
  <c r="M24" i="4"/>
  <c r="M33" i="4"/>
  <c r="M39" i="4"/>
  <c r="M47" i="4"/>
  <c r="M57" i="4"/>
  <c r="M65" i="4"/>
  <c r="M82" i="4"/>
  <c r="M15" i="4"/>
  <c r="M19" i="4"/>
  <c r="M32" i="4"/>
  <c r="M42" i="4"/>
  <c r="M43" i="4"/>
  <c r="M46" i="4"/>
  <c r="M50" i="4"/>
  <c r="M6" i="4"/>
  <c r="M8" i="4"/>
  <c r="M10" i="4"/>
  <c r="M22" i="4"/>
  <c r="M95" i="4"/>
  <c r="M7" i="4"/>
  <c r="M9" i="4"/>
  <c r="M18" i="4"/>
  <c r="M20" i="4"/>
  <c r="M21" i="4"/>
  <c r="M38" i="4"/>
  <c r="M44" i="4"/>
  <c r="M86" i="4"/>
  <c r="M98" i="4"/>
  <c r="M64" i="4"/>
  <c r="M85" i="4"/>
  <c r="M89" i="4"/>
  <c r="M90" i="4"/>
  <c r="M93" i="4"/>
  <c r="M94" i="4"/>
  <c r="M12" i="4"/>
  <c r="M61" i="4"/>
  <c r="M81" i="4"/>
  <c r="M97" i="4"/>
  <c r="M11" i="4"/>
  <c r="M23" i="4"/>
</calcChain>
</file>

<file path=xl/sharedStrings.xml><?xml version="1.0" encoding="utf-8"?>
<sst xmlns="http://schemas.openxmlformats.org/spreadsheetml/2006/main" count="756" uniqueCount="360">
  <si>
    <t>ADI   SOYADI</t>
  </si>
  <si>
    <t>GELDİĞİ ÜNİVERSİTE / FAKÜLTE</t>
  </si>
  <si>
    <t>TOPLAM PUAN</t>
  </si>
  <si>
    <t>100'lü</t>
  </si>
  <si>
    <t>LYS</t>
  </si>
  <si>
    <t>SINIF</t>
  </si>
  <si>
    <t>MERKEZİ YERLEŞTİRME PUANI</t>
  </si>
  <si>
    <t>SINIF NOT ORTALAMASI</t>
  </si>
  <si>
    <t>DURUMU</t>
  </si>
  <si>
    <t>DİCLE ÜNİVERSİTESİ TIP FAKÜLTESİ</t>
  </si>
  <si>
    <t>DÜZELTİLMİŞ ÖSYM PUANI</t>
  </si>
  <si>
    <t>GİRİŞ YILI</t>
  </si>
  <si>
    <t>DÜZEL.ÖSYM PUANI %50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</si>
  <si>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</si>
  <si>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</si>
  <si>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</si>
  <si>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</si>
  <si>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</si>
  <si>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</si>
  <si>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</si>
  <si>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</si>
  <si>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</si>
  <si>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</si>
  <si>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</si>
  <si>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</si>
  <si>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</si>
  <si>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</si>
  <si>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</si>
  <si>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</si>
  <si>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</si>
  <si>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</si>
  <si>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</si>
  <si>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</si>
  <si>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</si>
  <si>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</si>
  <si>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</si>
  <si>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</si>
  <si>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</si>
  <si>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</si>
  <si>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</si>
  <si>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</si>
  <si>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</si>
  <si>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</si>
  <si>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</si>
  <si>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</si>
  <si>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</si>
  <si>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</si>
  <si>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</si>
  <si>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</si>
  <si>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SONUÇ</t>
  </si>
  <si>
    <t>4’lü (YÖK Dönüşüm Tablosuna Göre Dönüşüm Yapılacaktır)</t>
  </si>
  <si>
    <t>***Toplam puan=Not OrtX%50 (+) ÖSYM puanıX%50</t>
  </si>
  <si>
    <t>*** Fakültemiz 4. ve  5. Sınıfına başvurarak yatay geçişi kabul edilen öğrenciler fakültemiz müfredatına göre almaları gereken eksik olan stajlarını almak zorundadır.</t>
  </si>
  <si>
    <t>4.ASİL</t>
  </si>
  <si>
    <t>1. ASİL</t>
  </si>
  <si>
    <t>2. ASİL</t>
  </si>
  <si>
    <t>3. ASİL</t>
  </si>
  <si>
    <r>
      <t xml:space="preserve">***Önceki yıllara ait ÖSYM puanı bildiren (hazırlık sınıfı okuyan veya kayıt dondurma vs. nedenlerle yıl kaybı olan) öğrenciler için ÖSYM Puanı ilgili yılın taban puanına göre düzeltilecektir. Buna göre Adayın düzeltilmiş ÖSYM Puanı= Önceki yıla ait adayın  ÖSYM puanı (X) </t>
    </r>
    <r>
      <rPr>
        <b/>
        <sz val="11"/>
        <rFont val="Times New Roman"/>
        <family val="1"/>
        <charset val="162"/>
      </rPr>
      <t>Fakültemizin başvuru yapılan  yıla ait  taban puanı / Fakültemizin adayın giriş yılına ait  taban puanı</t>
    </r>
    <r>
      <rPr>
        <sz val="11"/>
        <rFont val="Times New Roman"/>
        <family val="1"/>
        <charset val="162"/>
      </rPr>
      <t>” olarak hesaplanacaktır.</t>
    </r>
  </si>
  <si>
    <t xml:space="preserve">DİCLE ÜNİVERSİTESİ  TIP FAKÜLTESİ </t>
  </si>
  <si>
    <t>ADI SOYADI</t>
  </si>
  <si>
    <t>GELDİĞİ ÜNİVERSİTE/ FAKÜLTE</t>
  </si>
  <si>
    <t>ÖNCEKİ BÖLÜMÜ</t>
  </si>
  <si>
    <t>GELMEK İSTEDİĞİ BÖLÜM</t>
  </si>
  <si>
    <t>SNF</t>
  </si>
  <si>
    <t xml:space="preserve">MERKEZİ YERLEŞTİRME PUANI </t>
  </si>
  <si>
    <t>İLGİLİ YIL TABAN PUANIMIZ</t>
  </si>
  <si>
    <t>METEB (OBP)</t>
  </si>
  <si>
    <t>YGS</t>
  </si>
  <si>
    <t>YERLEŞTİĞİ YIL</t>
  </si>
  <si>
    <t>37.</t>
  </si>
  <si>
    <t>38.</t>
  </si>
  <si>
    <t>39.</t>
  </si>
  <si>
    <t>40.</t>
  </si>
  <si>
    <t>41.</t>
  </si>
  <si>
    <t>42.</t>
  </si>
  <si>
    <t>43.</t>
  </si>
  <si>
    <t>44.</t>
  </si>
  <si>
    <t>45.</t>
  </si>
  <si>
    <t>46.</t>
  </si>
  <si>
    <t>47.</t>
  </si>
  <si>
    <t>48.</t>
  </si>
  <si>
    <t>49.</t>
  </si>
  <si>
    <t>1.YEDEK</t>
  </si>
  <si>
    <t>2.YEDEK</t>
  </si>
  <si>
    <t>3.YEDEK</t>
  </si>
  <si>
    <t>4.YEDEK</t>
  </si>
  <si>
    <t>Yükseköğretim Kurumlarmda Ön Lisans ve Lisans Düzeyindeki Programlar Arasında Geçiş, Çift Anadal, Yan Dal ile Kurumlararası Kredi Transferi Yapılması Esaslarına İlişkin Yönetmelik uyarınca Fakültemize yatay geçiş için başvuran öğrencilerin başvuruları değerlendirilerek, Fakültemiz Eğitim-Öğretim ve Sınav Yönetmeliği çerçevesinde 2019-2020 Eğitim-Öğretim döneminde ilgili sınıflara intibakları sağlanarak ( belge asıllarını daha sonra ibraz etmek şartıyla) Fakültemize yatay geçişlerinin uygun olduğuna oybirliğiyle karar verildi.</t>
  </si>
  <si>
    <t>2019-2020 EĞİTİM-ÖĞRETİM YILI GÜZ YARIYILI  YATAY GEÇİŞ BAŞVURU SONUÇLARI</t>
  </si>
  <si>
    <t>5.ASİL</t>
  </si>
  <si>
    <t>6.ASİL</t>
  </si>
  <si>
    <t>7.ASİL</t>
  </si>
  <si>
    <t>8.ASİL</t>
  </si>
  <si>
    <t>9.ASİL</t>
  </si>
  <si>
    <t>10.ASİL</t>
  </si>
  <si>
    <t>5.YEDEK</t>
  </si>
  <si>
    <t>6.YEDEK</t>
  </si>
  <si>
    <t>7.YEDEK</t>
  </si>
  <si>
    <t>8.YEDEK</t>
  </si>
  <si>
    <t>9.YEDEK</t>
  </si>
  <si>
    <t>10.YEDEK</t>
  </si>
  <si>
    <t>Yükseköğretim Kurumlarında Ön Lisans ve Lisans Düzeyindeki Programlar Arasında Geçiş, Çift Anadal, Yan Dal ile Kurumlararası Kredi Transferi Yapılması Esaslarına İlişkin Yönetmelik uyarınca Fakültemize Merkezi Yerleştirme Puanı ile  yatay geçiş için başvuran öğrencilerin başvuruları değerlendirilerek, Fakültemiz Eğitim-Öğretim ve Sınav Yönetmeliği çerçevesinde 2019-2020 Eğitim-Öğretim döneminde ilgili sınıflara intibakları sağlanarak ( belge asıllarını daha sonra ibraz etmek şartıyla) Fakültemize yatay geçişlerinin uygun olduğuna oybirliğiyle karar verildi.</t>
  </si>
  <si>
    <t>2019-2020 EĞİTİM-ÖĞRETİM YILI MERKEZİ YERLEŞTİRME PUANI İLE YAPILAN YATAY GEÇİŞ SONUÇLARI</t>
  </si>
  <si>
    <t>50.</t>
  </si>
  <si>
    <t>51.</t>
  </si>
  <si>
    <t>52.</t>
  </si>
  <si>
    <t>53.</t>
  </si>
  <si>
    <t>54.</t>
  </si>
  <si>
    <t>55.</t>
  </si>
  <si>
    <t>56.</t>
  </si>
  <si>
    <t>57.</t>
  </si>
  <si>
    <t>DURMUŞ İBRAHİM GÜVERÇİN</t>
  </si>
  <si>
    <t>MUSTAFA KEMAL ÜNİV.(HATAY)</t>
  </si>
  <si>
    <t>EMEL GÜNEŞ</t>
  </si>
  <si>
    <t>BERFİN BUDAK</t>
  </si>
  <si>
    <t>ADIYAMAN ÜNİV.</t>
  </si>
  <si>
    <t>ELİF BÜYÜKMIHCI</t>
  </si>
  <si>
    <t>YÜZÜNCÜ YIL ÜNİV.(VAN)</t>
  </si>
  <si>
    <t>EVİN ER</t>
  </si>
  <si>
    <t>GİRESUN ÜNİV.</t>
  </si>
  <si>
    <t>MEHMET VEYSEL KARATAŞ</t>
  </si>
  <si>
    <t>ATATÜRK ÜNİV.(ERZURUM)</t>
  </si>
  <si>
    <t>YUNUS ÖZEL</t>
  </si>
  <si>
    <t>HARAN ÜNİV.(ŞANLIURFA)</t>
  </si>
  <si>
    <t>NİLÜFER KILIÇ</t>
  </si>
  <si>
    <t>ERZİNCAN ÜNİV.</t>
  </si>
  <si>
    <t>ARYA ÖZYILMAZ</t>
  </si>
  <si>
    <t>GAZİANTEP ÜNİV.</t>
  </si>
  <si>
    <t>ÖMER KIZILBOĞA</t>
  </si>
  <si>
    <t>ZEYNEP KAN</t>
  </si>
  <si>
    <t>FIRAT ÜNİV.(ELAZIĞ)</t>
  </si>
  <si>
    <t>BERKEM DOKRUL</t>
  </si>
  <si>
    <t>YELDA KUZDAN</t>
  </si>
  <si>
    <t>BİRUNİ ÜNİV.(İSTANBUL)</t>
  </si>
  <si>
    <t>ABDULKADİR ÇİFTÇİ</t>
  </si>
  <si>
    <t>ŞEYMA NUR ÜNLÜ</t>
  </si>
  <si>
    <t>YÜKSEK İHTİSAS ÜNİV.(ANKARA)</t>
  </si>
  <si>
    <t>EMİNE BÜDÜŞ</t>
  </si>
  <si>
    <t>ARJİN DAYANAN</t>
  </si>
  <si>
    <t>NURULLAH BAYKARA</t>
  </si>
  <si>
    <t>FERHAT TUNÇ</t>
  </si>
  <si>
    <t>YUSUF YILDIZ</t>
  </si>
  <si>
    <t>TACETTİN KAYA</t>
  </si>
  <si>
    <t>YÜZÜNCÜ YIL ÜNV. VAN</t>
  </si>
  <si>
    <t>EMİNE ORUÇ</t>
  </si>
  <si>
    <t>YUSUF YAŞAR</t>
  </si>
  <si>
    <t>DİLARA EKİNCİ</t>
  </si>
  <si>
    <t>ÖMER FIRAT AYDENİZ</t>
  </si>
  <si>
    <t>NİMET İPEK GENÇARSLAN</t>
  </si>
  <si>
    <t>SANKO ÜNİV.(GAZİANTEP)</t>
  </si>
  <si>
    <t>SERKAN AKTAŞ</t>
  </si>
  <si>
    <t>SEYYİD ALİ YILMAZ</t>
  </si>
  <si>
    <t>ALPKAĞAN KALE</t>
  </si>
  <si>
    <t>MUHAMMED EMRE YAŞA</t>
  </si>
  <si>
    <t>MUHYETTİN DEMİR</t>
  </si>
  <si>
    <t>KÜBRA TETİK</t>
  </si>
  <si>
    <t>NEVAL HAMKAN</t>
  </si>
  <si>
    <t>DAVUT ORUÇ</t>
  </si>
  <si>
    <t>KERİME NİSA KAYA</t>
  </si>
  <si>
    <t>SANKO ÜNİV.</t>
  </si>
  <si>
    <t>AZİZ CAN IŞIKLI</t>
  </si>
  <si>
    <t>İSTANBUL MEDİPOL ÜNİV.</t>
  </si>
  <si>
    <t>DİLEK ENSARİ</t>
  </si>
  <si>
    <t>YAKUP EKİNCİ</t>
  </si>
  <si>
    <t>AYDIN ADNAN MENDERES ÜNİV.</t>
  </si>
  <si>
    <t>İBRAHİM ÖZEL</t>
  </si>
  <si>
    <t>RADYOLOJİ+ADLİ TIP+FARMAKOLOJİ ALACAK</t>
  </si>
  <si>
    <t>ADLİ TIP ALACAK</t>
  </si>
  <si>
    <t>ADLİ TIP+FARMAKOLOJİ ALACAK</t>
  </si>
  <si>
    <t>UYGUNDUR</t>
  </si>
  <si>
    <t>İZZEDDİN AZAD KURŞUN</t>
  </si>
  <si>
    <t>KIRŞEHİR AHİ EVRAN ÜNİV.</t>
  </si>
  <si>
    <t>BERFİN AKDEMİR</t>
  </si>
  <si>
    <t>HALİÇ ÜNİV./İSTANBUL)</t>
  </si>
  <si>
    <t>HASAN HÜSEYİN BALKAN</t>
  </si>
  <si>
    <t>KAFKAS ÜNİV.(KARS)</t>
  </si>
  <si>
    <t>İSHAK BEDİROĞLU</t>
  </si>
  <si>
    <t>TUĞÇE SÖNMEZ</t>
  </si>
  <si>
    <t>ŞİLAN SEZGİN</t>
  </si>
  <si>
    <t>İBRAHİM YAMAN</t>
  </si>
  <si>
    <t>VAN YÜZÜNCÜ YI ÜNV.</t>
  </si>
  <si>
    <t>VEDAT BOLDO</t>
  </si>
  <si>
    <t>BAHAR SARIALTUN</t>
  </si>
  <si>
    <t>ÜLKÜ GÖKÇEN ORHAN</t>
  </si>
  <si>
    <t>KTO KARATAY ÜNİV.(KONYA)</t>
  </si>
  <si>
    <t>ÜMRAN YILDIZ</t>
  </si>
  <si>
    <t>NİĞDE ÖMER HALİSDEMİR ÜNİV.</t>
  </si>
  <si>
    <t>KADRİ ADAR EKMEN</t>
  </si>
  <si>
    <t>MEHMET NUBAR AYDEMİR</t>
  </si>
  <si>
    <t>GÖZDE ATEŞ</t>
  </si>
  <si>
    <t>ÖMER KAYA</t>
  </si>
  <si>
    <t>HARRAN ÜNİV.(ŞANLIURFA)</t>
  </si>
  <si>
    <t>ÖMER FARUK ER</t>
  </si>
  <si>
    <t>ÖMER LALAŞAHİN</t>
  </si>
  <si>
    <t>FURKAN KORUCU</t>
  </si>
  <si>
    <t>MELİKE ECE AYBEK</t>
  </si>
  <si>
    <t>AYŞE GÜL EGE</t>
  </si>
  <si>
    <t>HAMDAN ENÜŞTEKİN</t>
  </si>
  <si>
    <t>İSTANBUL ÜNİV.</t>
  </si>
  <si>
    <t>TIP FAKÜLTESİ</t>
  </si>
  <si>
    <t>FATİH BİÇİM</t>
  </si>
  <si>
    <t>MESUT YILMAZ</t>
  </si>
  <si>
    <t>İZMİR KATİP ÇELEBİ ÜNİV.</t>
  </si>
  <si>
    <t>ZEYNEL FURKAN İPEKİŞLEYEN</t>
  </si>
  <si>
    <t>BURSA ULUDAĞ ÜNİV.</t>
  </si>
  <si>
    <t>MEHMET ŞERİF CETEMÜR</t>
  </si>
  <si>
    <t>ALANYA ALAADDİN KEYKUBAT ÜNİV.(ANTALYA)</t>
  </si>
  <si>
    <t>ABDULLAH SÖNMEZ</t>
  </si>
  <si>
    <t>ABDULSAMET YERLİKAYA</t>
  </si>
  <si>
    <t>AKDENİZ ÜNİV.(ANTALYA)</t>
  </si>
  <si>
    <t>BAVER DOĞAN</t>
  </si>
  <si>
    <t>ÖMER FARUK KOÇ</t>
  </si>
  <si>
    <t>MANİSA CELAL BAYAR ÜNİV.</t>
  </si>
  <si>
    <t>MUSTAFA KAÇMAZ</t>
  </si>
  <si>
    <t>SÜLEYMAN DEMİREL ÜNİV.(KAÇMAZ)</t>
  </si>
  <si>
    <t>TALAT DEMİRCAN</t>
  </si>
  <si>
    <t>MUSA SAMED KURTTEKİN</t>
  </si>
  <si>
    <t>HACETTEPE ÜNİV.ANKARA</t>
  </si>
  <si>
    <t>DİŞ HEKİMLİĞİ FAK.</t>
  </si>
  <si>
    <t>TAHA İZGİ</t>
  </si>
  <si>
    <t>FERHAT CENGİZ</t>
  </si>
  <si>
    <t>KEMAL SIKCAN</t>
  </si>
  <si>
    <t>HATAY MUSTAFA KEMAL ÜNİV.</t>
  </si>
  <si>
    <t>RAMAZAN ÇELİK</t>
  </si>
  <si>
    <t>İSTANBUL TEKNİK  ÜNİV.               FİZİK MÜHENDİSLİĞİ</t>
  </si>
  <si>
    <t>FEN EDEBİYAT FAK.</t>
  </si>
  <si>
    <r>
      <rPr>
        <b/>
        <sz val="10"/>
        <color theme="1"/>
        <rFont val="Calibri"/>
        <family val="2"/>
        <charset val="162"/>
        <scheme val="minor"/>
      </rPr>
      <t>UYGUNDUR</t>
    </r>
    <r>
      <rPr>
        <sz val="10"/>
        <color theme="1"/>
        <rFont val="Calibri"/>
        <family val="2"/>
        <charset val="162"/>
        <scheme val="minor"/>
      </rPr>
      <t xml:space="preserve">  </t>
    </r>
  </si>
  <si>
    <t>AHMET VAROĞLU</t>
  </si>
  <si>
    <t>İSTANBUL CERRAHPAŞA ÜNİV.</t>
  </si>
  <si>
    <t>ÖMER TÜNLE</t>
  </si>
  <si>
    <t>MEHMET HATİP COŞKUN</t>
  </si>
  <si>
    <t>SÜLEYMAN CAN SONGÜR</t>
  </si>
  <si>
    <t>İSTANBUL MEDENİYET ÜNİV.</t>
  </si>
  <si>
    <t>CİVAN UÇAR</t>
  </si>
  <si>
    <t>EGE ÜNİV.(İZMİR)</t>
  </si>
  <si>
    <t>BARAN BERDAN IŞIK</t>
  </si>
  <si>
    <t>ÇUKUROVA ÜNİV.(ADANA)</t>
  </si>
  <si>
    <t>BÜNYAMİN GÖKDEMİR</t>
  </si>
  <si>
    <t>DOKUZ EYLÜL ÜNİV.(İZMİR)</t>
  </si>
  <si>
    <t>ŞEMSETTİN DEMİR</t>
  </si>
  <si>
    <t>MANİSA CELAL  BAYAR ÜNİV.</t>
  </si>
  <si>
    <t>FERHAT DEMİR</t>
  </si>
  <si>
    <t>NECMETTİN ERBAKAN ÜNİV.(KONYA)</t>
  </si>
  <si>
    <t>SERAP DEMİR</t>
  </si>
  <si>
    <t>ULUDAĞ ÜNİV.(BURSA)</t>
  </si>
  <si>
    <t>MUHAMMED EMİN GÜLTEKİN</t>
  </si>
  <si>
    <t>ERCİYES ÜNİV.(KAYSERİ)</t>
  </si>
  <si>
    <t>ABDULKADİR ÇETİN</t>
  </si>
  <si>
    <t>İZMİR DEMOKRASİ ÜNİV.</t>
  </si>
  <si>
    <t>TANSU ATİLLA</t>
  </si>
  <si>
    <t>MERSİN ÜNİV.</t>
  </si>
  <si>
    <t>MUHAMMED  TALHA ATAÇ</t>
  </si>
  <si>
    <t>KOCAELİ ÜNİV.</t>
  </si>
  <si>
    <t>FURKAN KARAYEL</t>
  </si>
  <si>
    <t>İBRAHİM BAŞARAN</t>
  </si>
  <si>
    <t>KIRIKKALE ÜNİV.</t>
  </si>
  <si>
    <t>MEHMET CEM SARAK</t>
  </si>
  <si>
    <t>BETÜL YAVUZ</t>
  </si>
  <si>
    <t>SÜLEYMAN DEMİREL ÜNİV.(ISPARTA)</t>
  </si>
  <si>
    <t>FURKAN DEMİREL</t>
  </si>
  <si>
    <t>BOLU ABANT İZZET BAYSAL ÜNİV.</t>
  </si>
  <si>
    <t>VEYSEL TUNCAY</t>
  </si>
  <si>
    <t>MUĞLA SITKI KOÇMAN ÜNİV.</t>
  </si>
  <si>
    <t>FERİDE VURAL</t>
  </si>
  <si>
    <t>SERDAR GÖZEL</t>
  </si>
  <si>
    <t>ALANYA ALAADDİN KEYKUBAT ÜNİV.(ANTALYA(</t>
  </si>
  <si>
    <t>MEHMET UĞUR</t>
  </si>
  <si>
    <t>RECEP TAYYİP ERDOĞAN ÜNİV.(RİZE)</t>
  </si>
  <si>
    <t>İBRAHİM OKAY</t>
  </si>
  <si>
    <t>ŞEYHMUS EMEK</t>
  </si>
  <si>
    <t>SAİD BURKAY DEDE</t>
  </si>
  <si>
    <t>ADNAN MENDERES ÜNİV.(AYDIN)</t>
  </si>
  <si>
    <t>SONGÜL KORKMAZER</t>
  </si>
  <si>
    <t>CEYLAN GÜLSİN</t>
  </si>
  <si>
    <t>BALIKKESİR ÜNİV.</t>
  </si>
  <si>
    <t>İBRAHİM BAŞYİĞİT</t>
  </si>
  <si>
    <t>AHMET DEMİR</t>
  </si>
  <si>
    <t>MUSTAFA BARAN UÇAN</t>
  </si>
  <si>
    <t>ÖZGÜR ÇELİK</t>
  </si>
  <si>
    <t>EMİN DÜNDAR</t>
  </si>
  <si>
    <t>MAHMUT ERCAN</t>
  </si>
  <si>
    <t>MUHAMMET GÜNDÜZ</t>
  </si>
  <si>
    <t>EYÜPCAN ALUÇLU</t>
  </si>
  <si>
    <t>KEREM ASLANOĞLU</t>
  </si>
  <si>
    <t>ÖMER KILIN</t>
  </si>
  <si>
    <t>AZAD ATLI</t>
  </si>
  <si>
    <t>SUZAN KIRAN</t>
  </si>
  <si>
    <t>AKDENİZ ÜNİV. (ANTALYA)</t>
  </si>
  <si>
    <t>SERHAT YILMAZ</t>
  </si>
  <si>
    <t>CAFER SADIK ANLI</t>
  </si>
  <si>
    <t>CUMA İBİŞOĞLU</t>
  </si>
  <si>
    <t>ESRA ATASEVER</t>
  </si>
  <si>
    <t xml:space="preserve">UYGUNDUR  </t>
  </si>
  <si>
    <t>58.</t>
  </si>
  <si>
    <t>59.</t>
  </si>
  <si>
    <t>60.</t>
  </si>
  <si>
    <t>SİNAN ANLİ</t>
  </si>
  <si>
    <t>EMRE ERTAŞ</t>
  </si>
  <si>
    <t>MEHMET KORKUT</t>
  </si>
  <si>
    <t>ŞEYMA ÜNER</t>
  </si>
  <si>
    <t>ÖMER KAPLAN</t>
  </si>
  <si>
    <t>ESKİŞEHİR OSMANGAZİ ÜNİV.</t>
  </si>
  <si>
    <t>BARAN ÖZEN</t>
  </si>
  <si>
    <t>MUĞLA SITKI KOÇMAN ÜNV.</t>
  </si>
  <si>
    <t>BERNA ASLAN</t>
  </si>
  <si>
    <t>DEVRİM YUCA</t>
  </si>
  <si>
    <t xml:space="preserve"> YÜZÜNCÜ ÜNV.(VAN)</t>
  </si>
  <si>
    <t>AHMET ALTUN</t>
  </si>
  <si>
    <t>TEVFİK TURUN</t>
  </si>
  <si>
    <r>
      <rPr>
        <b/>
        <sz val="10"/>
        <rFont val="Calibri"/>
        <family val="2"/>
        <charset val="162"/>
        <scheme val="minor"/>
      </rPr>
      <t xml:space="preserve">UYGUNDUR </t>
    </r>
    <r>
      <rPr>
        <sz val="10"/>
        <rFont val="Calibri"/>
        <family val="2"/>
        <charset val="162"/>
        <scheme val="minor"/>
      </rPr>
      <t>RADYOLOJİ,FARMAKOLOJİ,ADLİ TIP ALACAK</t>
    </r>
  </si>
  <si>
    <t>61.</t>
  </si>
  <si>
    <t>62.</t>
  </si>
  <si>
    <t>63.</t>
  </si>
  <si>
    <t>64.</t>
  </si>
  <si>
    <t>65.</t>
  </si>
  <si>
    <t>66.</t>
  </si>
  <si>
    <t>67.</t>
  </si>
  <si>
    <t>68.</t>
  </si>
  <si>
    <t>69.</t>
  </si>
  <si>
    <t>70.</t>
  </si>
  <si>
    <r>
      <rPr>
        <b/>
        <sz val="11"/>
        <color theme="1"/>
        <rFont val="Calibri"/>
        <family val="2"/>
        <charset val="162"/>
        <scheme val="minor"/>
      </rPr>
      <t xml:space="preserve">BÜTÜNLEME NOTU GELİNCE KOMİYON YENİDEN DEĞERLENDİRECEK           </t>
    </r>
    <r>
      <rPr>
        <sz val="11"/>
        <color theme="1"/>
        <rFont val="Calibri"/>
        <family val="2"/>
        <charset val="162"/>
        <scheme val="minor"/>
      </rPr>
      <t xml:space="preserve">                                              </t>
    </r>
  </si>
  <si>
    <r>
      <rPr>
        <b/>
        <sz val="11"/>
        <color theme="1"/>
        <rFont val="Calibri"/>
        <family val="2"/>
        <charset val="162"/>
        <scheme val="minor"/>
      </rPr>
      <t xml:space="preserve">BÜTÜNLEME NOTU GELİNCE KOMİYON YENİDEN DEĞERLENDİRECEK </t>
    </r>
    <r>
      <rPr>
        <sz val="11"/>
        <color theme="1"/>
        <rFont val="Calibri"/>
        <family val="2"/>
        <charset val="162"/>
        <scheme val="minor"/>
      </rPr>
      <t xml:space="preserve">                   </t>
    </r>
  </si>
  <si>
    <t>07.08.2019 Tarihli Eğitim Komisyonu Kararları</t>
  </si>
  <si>
    <r>
      <rPr>
        <b/>
        <sz val="10"/>
        <rFont val="Calibri"/>
        <family val="2"/>
        <charset val="162"/>
        <scheme val="minor"/>
      </rPr>
      <t xml:space="preserve">UYGUNDUR        </t>
    </r>
    <r>
      <rPr>
        <sz val="10"/>
        <rFont val="Calibri"/>
        <family val="2"/>
        <charset val="162"/>
        <scheme val="minor"/>
      </rPr>
      <t xml:space="preserve">                                   GENEL CERRAHİ- HARİÇ DİĞER STAJLARI ALACAK</t>
    </r>
  </si>
  <si>
    <r>
      <rPr>
        <b/>
        <sz val="10"/>
        <rFont val="Calibri"/>
        <family val="2"/>
        <charset val="162"/>
        <scheme val="minor"/>
      </rPr>
      <t xml:space="preserve">UYGUNDUR      </t>
    </r>
    <r>
      <rPr>
        <sz val="10"/>
        <rFont val="Calibri"/>
        <family val="2"/>
        <charset val="162"/>
        <scheme val="minor"/>
      </rPr>
      <t xml:space="preserve">                                       </t>
    </r>
    <r>
      <rPr>
        <b/>
        <sz val="10"/>
        <rFont val="Calibri"/>
        <family val="2"/>
        <charset val="162"/>
        <scheme val="minor"/>
      </rPr>
      <t>NOT:  26.08.2019 TARİHİNDE YAPILACAK OAN TELAFİ SINAVINDAN TÜRK DİLİ DERSİNİ GEÇERSE 4. SINIFA BAŞLAYABİLİR..</t>
    </r>
    <r>
      <rPr>
        <sz val="10"/>
        <rFont val="Calibri"/>
        <family val="2"/>
        <charset val="162"/>
        <scheme val="minor"/>
      </rPr>
      <t>ÇOCUK SAĞ,KADIN DĞ,RADYOLOJİ,ADLİ TIP,FARMAKOLOJİ STAJLARINI ALACAK</t>
    </r>
  </si>
  <si>
    <t>ABDULLAH ÇALIN</t>
  </si>
  <si>
    <t>HALİÇ ÜNİV.(İSTANBUL)</t>
  </si>
  <si>
    <t>YAHYA SELİMOĞLU</t>
  </si>
  <si>
    <t>İLKNUR İLKAYA</t>
  </si>
  <si>
    <t>VAN YÜZÜNCÜ YIL ÜNV.</t>
  </si>
  <si>
    <t>YUNUS AKYÜREK</t>
  </si>
  <si>
    <t>BOZOK ÜNİV.(YOZGAT)</t>
  </si>
  <si>
    <t>3,00</t>
  </si>
  <si>
    <t>REMZİYE ÖZOĞLU</t>
  </si>
  <si>
    <t>VAN YÜZÜNCÜ YIL ÜNİV.</t>
  </si>
  <si>
    <t>NEVAL AKSOY</t>
  </si>
  <si>
    <t>GÖKÇE KUŞ</t>
  </si>
  <si>
    <t>ŞEYMA FATIM EREN</t>
  </si>
  <si>
    <t>İSTANBUL YENİ YÜZYIL ÜNV.</t>
  </si>
  <si>
    <t>BETÜL ŞAHİN</t>
  </si>
  <si>
    <t>İSTANBUL AYDIN ÜNV.</t>
  </si>
  <si>
    <t>MEDENİ İLERİ</t>
  </si>
  <si>
    <t>HARRAN ÜNV.(ŞANLIURFA)</t>
  </si>
  <si>
    <t>YAVUZ SELİM ZENGİNBAL</t>
  </si>
  <si>
    <t>CAHİT ÇELİKÇİ</t>
  </si>
  <si>
    <t>MERSİN ÜNV.</t>
  </si>
  <si>
    <t>UMUT BUĞDAY</t>
  </si>
  <si>
    <t>AHMET FURKAN KAYA</t>
  </si>
  <si>
    <t>İSTİNYE ÜNİV.(İSTANBUL)</t>
  </si>
  <si>
    <t>NEVZAT ARSLAN</t>
  </si>
  <si>
    <t>MUSTAFA GÜVEN</t>
  </si>
  <si>
    <t>HALİL GÜNEŞ</t>
  </si>
  <si>
    <t>SANKO ÜNİV.GAZİANTEP</t>
  </si>
  <si>
    <t>MEHMET ALİ ÇAPAR</t>
  </si>
  <si>
    <t>ZİLAN AKDAĞ</t>
  </si>
  <si>
    <t>MEHMET FARUK KINAY</t>
  </si>
  <si>
    <t>FARMAKOLOJİ VE PATOLOJİ DERSLERİNİ HİÇ ALMAMIŞ OLAMSI NEDENİYLE 2. SINIFA İNTİBAKI UYGUN GÖRÜLMÜŞTÜR.</t>
  </si>
  <si>
    <t>FARMAKOLOJİ VE PATOLOJİ DERSLERİNİ HİÇ ALMAMIŞ OLMASI NEDENİYLE 2. SINIFA İNTİBAKI UYGUN GÖRÜLMÜŞTÜR.</t>
  </si>
  <si>
    <t>HALK SAĞLIĞI,FARMAKOLOJİ VE PATOLOJİ TEMEL DERSLERDEN EKSİKLİKLERİN BULUNMASI NEDENİYLE 2. SINIFA İNTİBAKI UYGUN GÖRÜLMÜŞTÜR.</t>
  </si>
  <si>
    <t xml:space="preserve">TEMEL FARMAKOLOJİ, FİZYOLOJİ VE MİKROBİYOLOJİ DERSLERİNDE EKSİKLİKLERİN OLAMSI NEDENİYLE 1. SINIFA İNTİBAKI UYGUN GÖRÜLMÜŞTÜR. </t>
  </si>
  <si>
    <t>MEHMET FURKAN ANNAÇ</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</si>
</sst>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Times New Roman"/>
      <family val="1"/>
      <charset val="162"/>
    </font>
    <font>
      <sz val="10"/>
      <color theme="1"/>
      <name val="Times New Roman"/>
      <family val="1"/>
      <charset val="162"/>
    </font>
    <font>
      <b/>
      <sz val="11"/>
      <color theme="1"/>
      <name val="Calibri"/>
      <family val="2"/>
      <charset val="162"/>
      <scheme val="minor"/>
    </font>
    <font>
      <sz val="11"/>
      <color rgb="FF000000"/>
      <name val="Times New Roman"/>
      <family val="1"/>
      <charset val="162"/>
    </font>
    <font>
      <sz val="10"/>
      <name val="Times New Roman"/>
      <family val="1"/>
      <charset val="162"/>
    </font>
    <font>
      <sz val="9"/>
      <color theme="1"/>
      <name val="Calibri"/>
      <family val="2"/>
      <charset val="162"/>
      <scheme val="minor"/>
    </font>
    <font>
      <sz val="9"/>
      <color theme="1"/>
      <name val="Times New Roman"/>
      <family val="1"/>
      <charset val="162"/>
    </font>
    <font>
      <b/>
      <sz val="9"/>
      <color indexed="8"/>
      <name val="Times New Roman"/>
      <family val="1"/>
      <charset val="162"/>
    </font>
    <font>
      <sz val="11"/>
      <name val="Times New Roman"/>
      <family val="1"/>
      <charset val="162"/>
    </font>
    <font>
      <b/>
      <sz val="11"/>
      <name val="Times New Roman"/>
      <family val="1"/>
      <charset val="162"/>
    </font>
    <font>
      <sz val="12"/>
      <color theme="1"/>
      <name val="Times New Roman"/>
      <family val="1"/>
      <charset val="162"/>
    </font>
    <font>
      <sz val="10"/>
      <name val="Calibri"/>
      <family val="2"/>
      <charset val="162"/>
      <scheme val="minor"/>
    </font>
    <font>
      <b/>
      <sz val="10"/>
      <name val="Calibri"/>
      <family val="2"/>
      <charset val="162"/>
      <scheme val="minor"/>
    </font>
    <font>
      <sz val="11"/>
      <name val="Calibri"/>
      <family val="2"/>
      <charset val="162"/>
      <scheme val="minor"/>
    </font>
    <font>
      <b/>
      <sz val="10"/>
      <color theme="1"/>
      <name val="Calibri"/>
      <family val="2"/>
      <charset val="162"/>
      <scheme val="minor"/>
    </font>
    <font>
      <sz val="10"/>
      <color theme="1"/>
      <name val="Calibri"/>
      <family val="2"/>
      <charset val="162"/>
      <scheme val="minor"/>
    </font>
    <font>
      <b/>
      <sz val="9"/>
      <color theme="1"/>
      <name val="Calibri"/>
      <family val="2"/>
      <charset val="162"/>
      <scheme val="minor"/>
    </font>
    <font>
      <b/>
      <sz val="10"/>
      <name val="Times New Roman"/>
      <family val="1"/>
      <charset val="162"/>
    </font>
    <font>
      <b/>
      <sz val="11"/>
      <name val="Calibri"/>
      <family val="2"/>
      <charset val="162"/>
      <scheme val="minor"/>
    </font>
    <font>
      <sz val="12"/>
      <color rgb="FF000000"/>
      <name val="Times New Roman"/>
      <family val="1"/>
      <charset val="162"/>
    </font>
    <font>
      <sz val="12"/>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medium">
        <color indexed="64"/>
      </right>
      <top style="medium">
        <color indexed="64"/>
      </top>
      <bottom/>
      <diagonal/>
    </border>
    <border>
      <left style="medium">
        <color auto="1"/>
      </left>
      <right style="thin">
        <color auto="1"/>
      </right>
      <top/>
      <bottom style="medium">
        <color indexed="64"/>
      </bottom>
      <diagonal/>
    </border>
    <border>
      <left style="medium">
        <color auto="1"/>
      </left>
      <right style="medium">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cellStyleXfs>
  <cellXfs count="120">
    <xf numFmtId="0" fontId="0" fillId="0" borderId="0" xfId="0"/>
    <xf numFmtId="0" fontId="0" fillId="0" borderId="0" xfId="0" applyBorder="1"/>
    <xf numFmtId="0" fontId="0" fillId="0" borderId="0" xfId="0" applyFont="1"/>
    <xf numFmtId="0" fontId="1" fillId="0" borderId="0" xfId="0" applyFont="1"/>
    <xf numFmtId="0" fontId="1" fillId="0" borderId="0" xfId="0" applyFont="1" applyBorder="1"/>
    <xf numFmtId="0" fontId="5" fillId="0" borderId="0" xfId="0" applyFont="1" applyAlignment="1">
      <alignment vertical="center"/>
    </xf>
    <xf numFmtId="0" fontId="3" fillId="0" borderId="0" xfId="0" applyFont="1"/>
    <xf numFmtId="0" fontId="6" fillId="0" borderId="0" xfId="0" applyFont="1"/>
    <xf numFmtId="0" fontId="6" fillId="0" borderId="1" xfId="0" applyFont="1" applyBorder="1"/>
    <xf numFmtId="0" fontId="8" fillId="0" borderId="1" xfId="0" applyFont="1" applyBorder="1" applyAlignment="1">
      <alignment horizontal="left" vertical="center" wrapText="1"/>
    </xf>
    <xf numFmtId="0" fontId="8" fillId="0" borderId="1" xfId="0" applyFont="1" applyBorder="1" applyAlignment="1">
      <alignment horizontal="left" vertical="center"/>
    </xf>
    <xf numFmtId="9" fontId="8" fillId="0" borderId="1" xfId="0" applyNumberFormat="1" applyFont="1" applyBorder="1" applyAlignment="1">
      <alignment horizontal="left" vertical="center"/>
    </xf>
    <xf numFmtId="0" fontId="8" fillId="0" borderId="2" xfId="0" applyFont="1" applyBorder="1" applyAlignment="1">
      <alignment horizontal="center" vertical="center" wrapText="1"/>
    </xf>
    <xf numFmtId="0" fontId="6" fillId="0" borderId="5" xfId="0" applyFont="1" applyBorder="1"/>
    <xf numFmtId="0" fontId="7" fillId="0" borderId="1" xfId="0" applyFont="1" applyBorder="1"/>
    <xf numFmtId="0" fontId="6" fillId="0" borderId="0" xfId="0" applyFont="1" applyBorder="1"/>
    <xf numFmtId="0" fontId="7" fillId="0" borderId="0" xfId="0" applyFont="1" applyBorder="1"/>
    <xf numFmtId="0" fontId="9" fillId="0" borderId="0" xfId="0" applyFont="1" applyAlignment="1">
      <alignment horizontal="left" vertical="center" indent="15"/>
    </xf>
    <xf numFmtId="0" fontId="9" fillId="0" borderId="0" xfId="0" applyFont="1" applyAlignment="1">
      <alignment vertical="center"/>
    </xf>
    <xf numFmtId="0" fontId="0" fillId="0" borderId="7" xfId="0" applyFont="1" applyBorder="1" applyAlignment="1">
      <alignment wrapText="1"/>
    </xf>
    <xf numFmtId="0" fontId="2" fillId="0" borderId="0" xfId="0" applyFont="1" applyAlignment="1">
      <alignment vertical="center"/>
    </xf>
    <xf numFmtId="0" fontId="12" fillId="0" borderId="1" xfId="0" applyFont="1" applyBorder="1" applyAlignment="1">
      <alignment horizontal="left"/>
    </xf>
    <xf numFmtId="0" fontId="12" fillId="0" borderId="1" xfId="0" applyFont="1" applyBorder="1" applyAlignment="1">
      <alignment horizontal="left" wrapText="1"/>
    </xf>
    <xf numFmtId="0" fontId="5" fillId="0" borderId="0" xfId="0" applyFont="1" applyAlignment="1">
      <alignment horizontal="left"/>
    </xf>
    <xf numFmtId="0" fontId="5" fillId="0" borderId="0" xfId="0" applyFont="1" applyAlignment="1"/>
    <xf numFmtId="0" fontId="14" fillId="0" borderId="0" xfId="0" applyFont="1" applyAlignment="1">
      <alignment horizontal="left"/>
    </xf>
    <xf numFmtId="0" fontId="14" fillId="0" borderId="0" xfId="0" applyFont="1" applyAlignment="1"/>
    <xf numFmtId="0" fontId="12" fillId="0" borderId="0" xfId="0" applyFont="1" applyAlignment="1">
      <alignment horizontal="left"/>
    </xf>
    <xf numFmtId="0" fontId="12" fillId="0" borderId="1" xfId="0" applyFont="1" applyBorder="1" applyAlignment="1">
      <alignment wrapText="1"/>
    </xf>
    <xf numFmtId="0" fontId="12" fillId="0" borderId="1" xfId="0" applyFont="1" applyBorder="1" applyAlignment="1"/>
    <xf numFmtId="0" fontId="5" fillId="0" borderId="1" xfId="0" applyFont="1" applyBorder="1" applyAlignment="1">
      <alignment horizontal="left"/>
    </xf>
    <xf numFmtId="0" fontId="5" fillId="0" borderId="0" xfId="0" applyFont="1" applyBorder="1" applyAlignment="1">
      <alignment horizontal="left"/>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vertical="center"/>
    </xf>
    <xf numFmtId="0" fontId="5" fillId="0" borderId="0" xfId="0" applyFont="1" applyAlignment="1">
      <alignment horizontal="left" vertical="center"/>
    </xf>
    <xf numFmtId="0" fontId="14" fillId="0" borderId="0" xfId="0" applyFont="1"/>
    <xf numFmtId="0" fontId="12"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xf numFmtId="0" fontId="15" fillId="0" borderId="0" xfId="0" applyFont="1"/>
    <xf numFmtId="0" fontId="16" fillId="0" borderId="0" xfId="0" applyFont="1"/>
    <xf numFmtId="2" fontId="12" fillId="0" borderId="1" xfId="0" applyNumberFormat="1" applyFont="1" applyBorder="1" applyAlignment="1">
      <alignment horizontal="left"/>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9" fillId="0" borderId="0" xfId="0" applyFont="1" applyAlignment="1">
      <alignment horizontal="justify" vertical="center"/>
    </xf>
    <xf numFmtId="0" fontId="8" fillId="0" borderId="1" xfId="0" applyFont="1" applyBorder="1" applyAlignment="1">
      <alignment horizontal="left" vertical="center" wrapText="1"/>
    </xf>
    <xf numFmtId="0" fontId="17" fillId="0" borderId="5" xfId="0" applyFont="1" applyBorder="1"/>
    <xf numFmtId="2" fontId="12" fillId="0" borderId="1" xfId="0" applyNumberFormat="1"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left" vertical="top"/>
    </xf>
    <xf numFmtId="0" fontId="12" fillId="0" borderId="1" xfId="0" applyNumberFormat="1" applyFont="1" applyBorder="1" applyAlignment="1">
      <alignment horizontal="left" vertical="center" wrapText="1"/>
    </xf>
    <xf numFmtId="0" fontId="13" fillId="0" borderId="1" xfId="0" applyFont="1" applyBorder="1" applyAlignment="1">
      <alignment horizontal="left"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center" wrapText="1"/>
    </xf>
    <xf numFmtId="0" fontId="17" fillId="0" borderId="0" xfId="0" applyFont="1"/>
    <xf numFmtId="2" fontId="13" fillId="0" borderId="1" xfId="0" applyNumberFormat="1" applyFont="1" applyBorder="1" applyAlignment="1">
      <alignment horizontal="left" vertical="center"/>
    </xf>
    <xf numFmtId="0" fontId="13" fillId="0" borderId="1" xfId="0" applyFont="1" applyBorder="1" applyAlignment="1">
      <alignment horizontal="left"/>
    </xf>
    <xf numFmtId="0" fontId="13" fillId="0" borderId="1" xfId="0" applyFont="1" applyBorder="1" applyAlignment="1">
      <alignment horizontal="left" wrapText="1"/>
    </xf>
    <xf numFmtId="0" fontId="18" fillId="0" borderId="1" xfId="0" applyFont="1" applyBorder="1" applyAlignment="1">
      <alignment horizontal="left"/>
    </xf>
    <xf numFmtId="0" fontId="13" fillId="0" borderId="1" xfId="0" applyFont="1" applyBorder="1" applyAlignment="1">
      <alignment horizontal="left" vertical="top"/>
    </xf>
    <xf numFmtId="0" fontId="16" fillId="0" borderId="3" xfId="0" applyFont="1" applyBorder="1" applyAlignment="1">
      <alignment horizontal="left"/>
    </xf>
    <xf numFmtId="0" fontId="16" fillId="0" borderId="3" xfId="0" applyFont="1" applyBorder="1" applyAlignment="1">
      <alignment horizontal="left" wrapText="1"/>
    </xf>
    <xf numFmtId="0" fontId="16" fillId="0" borderId="1" xfId="0" applyFont="1" applyBorder="1" applyAlignment="1">
      <alignment horizontal="left"/>
    </xf>
    <xf numFmtId="0" fontId="16" fillId="0" borderId="1" xfId="0" applyFont="1" applyBorder="1" applyAlignment="1"/>
    <xf numFmtId="0" fontId="16" fillId="0" borderId="1" xfId="0" applyFont="1" applyBorder="1" applyAlignment="1">
      <alignment horizontal="left" wrapText="1"/>
    </xf>
    <xf numFmtId="0" fontId="16" fillId="0" borderId="1" xfId="0" applyFont="1" applyBorder="1" applyAlignment="1">
      <alignment wrapText="1"/>
    </xf>
    <xf numFmtId="0" fontId="16" fillId="2" borderId="1" xfId="0" applyFont="1" applyFill="1" applyBorder="1" applyAlignment="1">
      <alignment horizontal="left"/>
    </xf>
    <xf numFmtId="0" fontId="12" fillId="0" borderId="0" xfId="0" applyFont="1" applyBorder="1" applyAlignment="1">
      <alignment horizontal="left"/>
    </xf>
    <xf numFmtId="0" fontId="12" fillId="0" borderId="0" xfId="0" applyFont="1" applyBorder="1" applyAlignment="1">
      <alignment horizontal="left" wrapText="1"/>
    </xf>
    <xf numFmtId="0" fontId="0" fillId="0" borderId="1" xfId="0" applyBorder="1" applyAlignment="1">
      <alignment horizontal="left" wrapText="1"/>
    </xf>
    <xf numFmtId="0" fontId="19" fillId="0" borderId="1" xfId="0" applyFont="1" applyBorder="1" applyAlignment="1">
      <alignment horizontal="left" wrapText="1"/>
    </xf>
    <xf numFmtId="0" fontId="0" fillId="0" borderId="0" xfId="0" applyFont="1" applyAlignment="1">
      <alignment horizontal="right"/>
    </xf>
    <xf numFmtId="0" fontId="2" fillId="0" borderId="0" xfId="0" applyFont="1" applyAlignment="1">
      <alignment horizontal="right" vertical="center"/>
    </xf>
    <xf numFmtId="0" fontId="16" fillId="0" borderId="3" xfId="0" applyFont="1" applyBorder="1" applyAlignment="1">
      <alignment horizontal="right"/>
    </xf>
    <xf numFmtId="0" fontId="16" fillId="0" borderId="1" xfId="0" applyFont="1" applyBorder="1" applyAlignment="1">
      <alignment horizontal="right"/>
    </xf>
    <xf numFmtId="0" fontId="12" fillId="0" borderId="1" xfId="0" applyFont="1" applyBorder="1" applyAlignment="1">
      <alignment horizontal="right"/>
    </xf>
    <xf numFmtId="0" fontId="0" fillId="0" borderId="0" xfId="0" applyAlignment="1">
      <alignment horizontal="right"/>
    </xf>
    <xf numFmtId="0" fontId="8" fillId="0" borderId="1" xfId="0" applyFont="1" applyBorder="1" applyAlignment="1">
      <alignment horizontal="left" vertical="center" wrapText="1"/>
    </xf>
    <xf numFmtId="49" fontId="13" fillId="0" borderId="1" xfId="0" applyNumberFormat="1"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0" xfId="0" applyFont="1" applyBorder="1" applyAlignment="1">
      <alignment horizontal="center" vertical="center" wrapText="1"/>
    </xf>
    <xf numFmtId="0" fontId="9" fillId="0" borderId="0" xfId="0" applyFont="1" applyAlignment="1">
      <alignment horizontal="justify"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6" fillId="0" borderId="6" xfId="0" applyFont="1" applyBorder="1" applyAlignment="1"/>
    <xf numFmtId="0" fontId="6" fillId="0" borderId="4" xfId="0" applyFont="1" applyBorder="1" applyAlignment="1"/>
    <xf numFmtId="0" fontId="8" fillId="0" borderId="1" xfId="0" applyFont="1" applyBorder="1" applyAlignment="1">
      <alignment horizontal="center"/>
    </xf>
    <xf numFmtId="0" fontId="8"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20" fillId="0" borderId="7" xfId="0" applyFont="1" applyBorder="1" applyAlignment="1">
      <alignment vertical="center" wrapText="1"/>
    </xf>
    <xf numFmtId="0" fontId="21" fillId="0" borderId="7" xfId="0" applyFont="1" applyBorder="1" applyAlignment="1">
      <alignment wrapText="1"/>
    </xf>
    <xf numFmtId="0" fontId="2" fillId="0" borderId="16" xfId="0" applyFont="1" applyBorder="1" applyAlignment="1">
      <alignment horizontal="left" vertical="center" wrapText="1"/>
    </xf>
    <xf numFmtId="0" fontId="0" fillId="0" borderId="19" xfId="0" applyBorder="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2" fillId="0" borderId="9" xfId="0" applyFont="1" applyBorder="1" applyAlignment="1">
      <alignment horizontal="left" vertical="center"/>
    </xf>
    <xf numFmtId="0" fontId="16" fillId="0" borderId="9" xfId="0" applyFont="1" applyBorder="1" applyAlignment="1">
      <alignment horizontal="left" vertical="center" wrapText="1"/>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topLeftCell="A64" zoomScaleNormal="100" workbookViewId="0">
      <selection activeCell="F9" sqref="F9"/>
    </sheetView>
  </sheetViews>
  <sheetFormatPr defaultRowHeight="15" x14ac:dyDescent="0.25"/>
  <cols>
    <col min="1" max="1" width="8.28515625" customWidth="1"/>
    <col min="2" max="2" width="27.140625" customWidth="1"/>
    <col min="3" max="3" width="26" customWidth="1"/>
    <col min="4" max="4" width="5.140625" customWidth="1"/>
    <col min="5" max="5" width="11.28515625" bestFit="1" customWidth="1"/>
    <col min="6" max="6" width="11" bestFit="1" customWidth="1"/>
    <col min="7" max="7" width="5.7109375" bestFit="1" customWidth="1"/>
    <col min="8" max="9" width="10" bestFit="1" customWidth="1"/>
    <col min="10" max="10" width="9.140625" style="3" customWidth="1"/>
    <col min="11" max="11" width="6" bestFit="1" customWidth="1"/>
    <col min="12" max="12" width="7" bestFit="1" customWidth="1"/>
    <col min="13" max="13" width="11" bestFit="1" customWidth="1"/>
    <col min="14" max="14" width="36.5703125" bestFit="1" customWidth="1"/>
    <col min="15" max="15" width="9.85546875" customWidth="1"/>
  </cols>
  <sheetData>
    <row r="1" spans="1:14" s="7" customFormat="1" ht="76.5" customHeight="1" x14ac:dyDescent="0.2">
      <c r="A1" s="87" t="s">
        <v>86</v>
      </c>
      <c r="B1" s="87"/>
      <c r="C1" s="87"/>
      <c r="D1" s="87"/>
      <c r="E1" s="87"/>
      <c r="F1" s="87"/>
      <c r="G1" s="87"/>
      <c r="H1" s="87"/>
      <c r="I1" s="87"/>
      <c r="J1" s="87"/>
      <c r="K1" s="87"/>
      <c r="L1" s="87"/>
      <c r="M1" s="87"/>
      <c r="N1" s="87"/>
    </row>
    <row r="2" spans="1:14" s="7" customFormat="1" ht="12" x14ac:dyDescent="0.2">
      <c r="B2" s="94" t="s">
        <v>9</v>
      </c>
      <c r="C2" s="94"/>
      <c r="D2" s="94"/>
      <c r="E2" s="94"/>
      <c r="F2" s="94"/>
      <c r="G2" s="94"/>
      <c r="H2" s="94"/>
      <c r="I2" s="94"/>
      <c r="J2" s="94"/>
      <c r="K2" s="94"/>
      <c r="L2" s="94"/>
      <c r="M2" s="94"/>
      <c r="N2" s="94"/>
    </row>
    <row r="3" spans="1:14" s="7" customFormat="1" ht="12" x14ac:dyDescent="0.2">
      <c r="B3" s="94" t="s">
        <v>87</v>
      </c>
      <c r="C3" s="94"/>
      <c r="D3" s="94"/>
      <c r="E3" s="94"/>
      <c r="F3" s="94"/>
      <c r="G3" s="94"/>
      <c r="H3" s="94"/>
      <c r="I3" s="94"/>
      <c r="J3" s="94"/>
      <c r="K3" s="94"/>
      <c r="L3" s="94"/>
      <c r="M3" s="94"/>
      <c r="N3" s="94"/>
    </row>
    <row r="4" spans="1:14" s="7" customFormat="1" ht="43.5" customHeight="1" x14ac:dyDescent="0.2">
      <c r="A4" s="8"/>
      <c r="B4" s="95" t="s">
        <v>0</v>
      </c>
      <c r="C4" s="9" t="s">
        <v>1</v>
      </c>
      <c r="D4" s="96" t="s">
        <v>5</v>
      </c>
      <c r="E4" s="98" t="s">
        <v>6</v>
      </c>
      <c r="F4" s="98"/>
      <c r="G4" s="99" t="s">
        <v>11</v>
      </c>
      <c r="H4" s="89" t="s">
        <v>10</v>
      </c>
      <c r="I4" s="89" t="s">
        <v>12</v>
      </c>
      <c r="J4" s="91" t="s">
        <v>7</v>
      </c>
      <c r="K4" s="92"/>
      <c r="L4" s="93"/>
      <c r="M4" s="86" t="s">
        <v>2</v>
      </c>
      <c r="N4" s="86" t="s">
        <v>49</v>
      </c>
    </row>
    <row r="5" spans="1:14" s="7" customFormat="1" ht="84" x14ac:dyDescent="0.2">
      <c r="A5" s="8"/>
      <c r="B5" s="95"/>
      <c r="C5" s="9"/>
      <c r="D5" s="97"/>
      <c r="E5" s="10" t="s">
        <v>4</v>
      </c>
      <c r="F5" s="11">
        <v>0.5</v>
      </c>
      <c r="G5" s="100"/>
      <c r="H5" s="90"/>
      <c r="I5" s="90"/>
      <c r="J5" s="12" t="s">
        <v>50</v>
      </c>
      <c r="K5" s="10" t="s">
        <v>3</v>
      </c>
      <c r="L5" s="11">
        <v>0.5</v>
      </c>
      <c r="M5" s="86"/>
      <c r="N5" s="86"/>
    </row>
    <row r="6" spans="1:14" s="59" customFormat="1" ht="15" customHeight="1" x14ac:dyDescent="0.2">
      <c r="A6" s="49" t="s">
        <v>54</v>
      </c>
      <c r="B6" s="54" t="s">
        <v>169</v>
      </c>
      <c r="C6" s="58" t="s">
        <v>170</v>
      </c>
      <c r="D6" s="54">
        <v>2</v>
      </c>
      <c r="E6" s="54">
        <v>465.34897999999998</v>
      </c>
      <c r="F6" s="54">
        <f t="shared" ref="F6:F25" si="0">AVERAGE(E6*0.5)</f>
        <v>232.67448999999999</v>
      </c>
      <c r="G6" s="54">
        <v>2018</v>
      </c>
      <c r="H6" s="54"/>
      <c r="I6" s="54">
        <f t="shared" ref="I6:I25" si="1">AVERAGEA(H6*0.5)</f>
        <v>0</v>
      </c>
      <c r="J6" s="54">
        <v>3.57</v>
      </c>
      <c r="K6" s="54">
        <v>89.96</v>
      </c>
      <c r="L6" s="54">
        <f t="shared" ref="L6:L25" si="2">AVERAGE(K6*0.5)</f>
        <v>44.98</v>
      </c>
      <c r="M6" s="54">
        <f t="shared" ref="M6:M10" si="3">SUM(F6+L6)</f>
        <v>277.65449000000001</v>
      </c>
      <c r="N6" s="57"/>
    </row>
    <row r="7" spans="1:14" s="59" customFormat="1" ht="15" customHeight="1" x14ac:dyDescent="0.2">
      <c r="A7" s="49" t="s">
        <v>55</v>
      </c>
      <c r="B7" s="54" t="s">
        <v>171</v>
      </c>
      <c r="C7" s="58" t="s">
        <v>172</v>
      </c>
      <c r="D7" s="54">
        <v>2</v>
      </c>
      <c r="E7" s="54">
        <v>457.57512000000003</v>
      </c>
      <c r="F7" s="54">
        <f t="shared" si="0"/>
        <v>228.78756000000001</v>
      </c>
      <c r="G7" s="54">
        <v>2018</v>
      </c>
      <c r="H7" s="54"/>
      <c r="I7" s="54">
        <f t="shared" si="1"/>
        <v>0</v>
      </c>
      <c r="J7" s="54">
        <v>3.75</v>
      </c>
      <c r="K7" s="54">
        <v>94.16</v>
      </c>
      <c r="L7" s="54">
        <f t="shared" si="2"/>
        <v>47.08</v>
      </c>
      <c r="M7" s="54">
        <f t="shared" si="3"/>
        <v>275.86756000000003</v>
      </c>
      <c r="N7" s="57"/>
    </row>
    <row r="8" spans="1:14" s="59" customFormat="1" ht="15" customHeight="1" x14ac:dyDescent="0.2">
      <c r="A8" s="49" t="s">
        <v>56</v>
      </c>
      <c r="B8" s="54" t="s">
        <v>173</v>
      </c>
      <c r="C8" s="58" t="s">
        <v>174</v>
      </c>
      <c r="D8" s="54">
        <v>2</v>
      </c>
      <c r="E8" s="54">
        <v>461.82233000000002</v>
      </c>
      <c r="F8" s="54">
        <f t="shared" si="0"/>
        <v>230.91116500000001</v>
      </c>
      <c r="G8" s="54">
        <v>2018</v>
      </c>
      <c r="H8" s="54"/>
      <c r="I8" s="54">
        <f t="shared" si="1"/>
        <v>0</v>
      </c>
      <c r="J8" s="54">
        <v>3.52</v>
      </c>
      <c r="K8" s="60">
        <v>88.8</v>
      </c>
      <c r="L8" s="54">
        <f t="shared" si="2"/>
        <v>44.4</v>
      </c>
      <c r="M8" s="54">
        <f t="shared" si="3"/>
        <v>275.31116500000002</v>
      </c>
      <c r="N8" s="57"/>
    </row>
    <row r="9" spans="1:14" s="59" customFormat="1" ht="15" customHeight="1" x14ac:dyDescent="0.2">
      <c r="A9" s="49" t="s">
        <v>53</v>
      </c>
      <c r="B9" s="54" t="s">
        <v>175</v>
      </c>
      <c r="C9" s="58" t="s">
        <v>172</v>
      </c>
      <c r="D9" s="54">
        <v>2</v>
      </c>
      <c r="E9" s="54">
        <v>456.83870000000002</v>
      </c>
      <c r="F9" s="54">
        <f t="shared" si="0"/>
        <v>228.41935000000001</v>
      </c>
      <c r="G9" s="54">
        <v>2018</v>
      </c>
      <c r="H9" s="54"/>
      <c r="I9" s="54">
        <f t="shared" si="1"/>
        <v>0</v>
      </c>
      <c r="J9" s="54">
        <v>3.68</v>
      </c>
      <c r="K9" s="54">
        <v>92.53</v>
      </c>
      <c r="L9" s="54">
        <f t="shared" si="2"/>
        <v>46.265000000000001</v>
      </c>
      <c r="M9" s="54">
        <f t="shared" si="3"/>
        <v>274.68434999999999</v>
      </c>
      <c r="N9" s="57"/>
    </row>
    <row r="10" spans="1:14" s="59" customFormat="1" ht="15" customHeight="1" x14ac:dyDescent="0.2">
      <c r="A10" s="49" t="s">
        <v>88</v>
      </c>
      <c r="B10" s="54" t="s">
        <v>176</v>
      </c>
      <c r="C10" s="58" t="s">
        <v>172</v>
      </c>
      <c r="D10" s="54">
        <v>2</v>
      </c>
      <c r="E10" s="54">
        <v>458.38869999999997</v>
      </c>
      <c r="F10" s="54">
        <f t="shared" si="0"/>
        <v>229.19434999999999</v>
      </c>
      <c r="G10" s="54">
        <v>2018</v>
      </c>
      <c r="H10" s="54"/>
      <c r="I10" s="54">
        <f t="shared" si="1"/>
        <v>0</v>
      </c>
      <c r="J10" s="54">
        <v>3.6</v>
      </c>
      <c r="K10" s="54">
        <v>90.66</v>
      </c>
      <c r="L10" s="54">
        <f t="shared" si="2"/>
        <v>45.33</v>
      </c>
      <c r="M10" s="54">
        <f t="shared" si="3"/>
        <v>274.52434999999997</v>
      </c>
      <c r="N10" s="57"/>
    </row>
    <row r="11" spans="1:14" s="59" customFormat="1" ht="15" customHeight="1" x14ac:dyDescent="0.2">
      <c r="A11" s="49" t="s">
        <v>89</v>
      </c>
      <c r="B11" s="58" t="s">
        <v>177</v>
      </c>
      <c r="C11" s="58" t="s">
        <v>129</v>
      </c>
      <c r="D11" s="54">
        <v>2</v>
      </c>
      <c r="E11" s="54">
        <v>458.02832999999998</v>
      </c>
      <c r="F11" s="54">
        <f t="shared" si="0"/>
        <v>229.01416499999999</v>
      </c>
      <c r="G11" s="54">
        <v>2017</v>
      </c>
      <c r="H11" s="54">
        <v>467.12689354999998</v>
      </c>
      <c r="I11" s="54">
        <f t="shared" si="1"/>
        <v>233.56344677499999</v>
      </c>
      <c r="J11" s="54"/>
      <c r="K11" s="54">
        <v>79.73</v>
      </c>
      <c r="L11" s="54">
        <f t="shared" si="2"/>
        <v>39.865000000000002</v>
      </c>
      <c r="M11" s="54">
        <f>SUM(I11+L11)</f>
        <v>273.428446775</v>
      </c>
      <c r="N11" s="57"/>
    </row>
    <row r="12" spans="1:14" s="59" customFormat="1" ht="15" customHeight="1" x14ac:dyDescent="0.2">
      <c r="A12" s="49" t="s">
        <v>90</v>
      </c>
      <c r="B12" s="54" t="s">
        <v>178</v>
      </c>
      <c r="C12" s="54" t="s">
        <v>179</v>
      </c>
      <c r="D12" s="54">
        <v>2</v>
      </c>
      <c r="E12" s="54">
        <v>441.84942999999998</v>
      </c>
      <c r="F12" s="54">
        <f t="shared" si="0"/>
        <v>220.92471499999999</v>
      </c>
      <c r="G12" s="54">
        <v>2015</v>
      </c>
      <c r="H12" s="54">
        <v>463.90451400000001</v>
      </c>
      <c r="I12" s="54">
        <f t="shared" si="1"/>
        <v>231.952257</v>
      </c>
      <c r="J12" s="54">
        <v>3.26</v>
      </c>
      <c r="K12" s="54">
        <v>82.73</v>
      </c>
      <c r="L12" s="54">
        <f t="shared" si="2"/>
        <v>41.365000000000002</v>
      </c>
      <c r="M12" s="54">
        <f>SUM(I12+L12)</f>
        <v>273.31725699999998</v>
      </c>
      <c r="N12" s="57"/>
    </row>
    <row r="13" spans="1:14" s="59" customFormat="1" ht="15" customHeight="1" x14ac:dyDescent="0.2">
      <c r="A13" s="49" t="s">
        <v>91</v>
      </c>
      <c r="B13" s="54" t="s">
        <v>180</v>
      </c>
      <c r="C13" s="58" t="s">
        <v>174</v>
      </c>
      <c r="D13" s="54">
        <v>2</v>
      </c>
      <c r="E13" s="54">
        <v>461.7894</v>
      </c>
      <c r="F13" s="54">
        <f t="shared" si="0"/>
        <v>230.8947</v>
      </c>
      <c r="G13" s="54">
        <v>2018</v>
      </c>
      <c r="H13" s="54"/>
      <c r="I13" s="54">
        <f t="shared" si="1"/>
        <v>0</v>
      </c>
      <c r="J13" s="54">
        <v>3.35</v>
      </c>
      <c r="K13" s="54">
        <v>84.83</v>
      </c>
      <c r="L13" s="54">
        <f t="shared" si="2"/>
        <v>42.414999999999999</v>
      </c>
      <c r="M13" s="54">
        <f>SUM(F13+L13)</f>
        <v>273.30970000000002</v>
      </c>
      <c r="N13" s="57"/>
    </row>
    <row r="14" spans="1:14" s="59" customFormat="1" ht="15" customHeight="1" x14ac:dyDescent="0.2">
      <c r="A14" s="49" t="s">
        <v>92</v>
      </c>
      <c r="B14" s="54" t="s">
        <v>181</v>
      </c>
      <c r="C14" s="58" t="s">
        <v>114</v>
      </c>
      <c r="D14" s="54">
        <v>2</v>
      </c>
      <c r="E14" s="54">
        <v>462.65852000000001</v>
      </c>
      <c r="F14" s="54">
        <f t="shared" si="0"/>
        <v>231.32926</v>
      </c>
      <c r="G14" s="54">
        <v>2018</v>
      </c>
      <c r="H14" s="54"/>
      <c r="I14" s="54">
        <f t="shared" si="1"/>
        <v>0</v>
      </c>
      <c r="J14" s="54"/>
      <c r="K14" s="54">
        <v>83.36</v>
      </c>
      <c r="L14" s="54">
        <f t="shared" si="2"/>
        <v>41.68</v>
      </c>
      <c r="M14" s="54">
        <f>SUM(F14+L14)</f>
        <v>273.00925999999998</v>
      </c>
      <c r="N14" s="57"/>
    </row>
    <row r="15" spans="1:14" s="59" customFormat="1" ht="15" customHeight="1" x14ac:dyDescent="0.2">
      <c r="A15" s="49" t="s">
        <v>93</v>
      </c>
      <c r="B15" s="54" t="s">
        <v>182</v>
      </c>
      <c r="C15" s="58" t="s">
        <v>183</v>
      </c>
      <c r="D15" s="54">
        <v>2</v>
      </c>
      <c r="E15" s="54">
        <v>453.22649999999999</v>
      </c>
      <c r="F15" s="54">
        <f t="shared" si="0"/>
        <v>226.61324999999999</v>
      </c>
      <c r="G15" s="54">
        <v>2018</v>
      </c>
      <c r="H15" s="54"/>
      <c r="I15" s="54">
        <f t="shared" si="1"/>
        <v>0</v>
      </c>
      <c r="J15" s="54">
        <v>3.66</v>
      </c>
      <c r="K15" s="54">
        <v>92.06</v>
      </c>
      <c r="L15" s="54">
        <f t="shared" si="2"/>
        <v>46.03</v>
      </c>
      <c r="M15" s="54">
        <f>SUM(F15+L15)</f>
        <v>272.64324999999997</v>
      </c>
      <c r="N15" s="57"/>
    </row>
    <row r="16" spans="1:14" s="7" customFormat="1" ht="15" customHeight="1" x14ac:dyDescent="0.2">
      <c r="A16" s="13" t="s">
        <v>82</v>
      </c>
      <c r="B16" s="32" t="s">
        <v>184</v>
      </c>
      <c r="C16" s="33" t="s">
        <v>185</v>
      </c>
      <c r="D16" s="32">
        <v>2</v>
      </c>
      <c r="E16" s="32">
        <v>466.32470999999998</v>
      </c>
      <c r="F16" s="32">
        <f t="shared" si="0"/>
        <v>233.16235499999999</v>
      </c>
      <c r="G16" s="32">
        <v>2018</v>
      </c>
      <c r="H16" s="32"/>
      <c r="I16" s="32">
        <f t="shared" si="1"/>
        <v>0</v>
      </c>
      <c r="J16" s="32">
        <v>3.09</v>
      </c>
      <c r="K16" s="32">
        <v>78.760000000000005</v>
      </c>
      <c r="L16" s="32">
        <f t="shared" si="2"/>
        <v>39.380000000000003</v>
      </c>
      <c r="M16" s="32">
        <f>SUM(F16+L16)</f>
        <v>272.54235499999999</v>
      </c>
      <c r="N16" s="43"/>
    </row>
    <row r="17" spans="1:14" s="7" customFormat="1" ht="15" customHeight="1" x14ac:dyDescent="0.2">
      <c r="A17" s="13" t="s">
        <v>83</v>
      </c>
      <c r="B17" s="32" t="s">
        <v>186</v>
      </c>
      <c r="C17" s="33" t="s">
        <v>172</v>
      </c>
      <c r="D17" s="32">
        <v>2</v>
      </c>
      <c r="E17" s="32">
        <v>459.31344000000001</v>
      </c>
      <c r="F17" s="32">
        <f t="shared" si="0"/>
        <v>229.65672000000001</v>
      </c>
      <c r="G17" s="32">
        <v>2018</v>
      </c>
      <c r="H17" s="32"/>
      <c r="I17" s="32">
        <f t="shared" si="1"/>
        <v>0</v>
      </c>
      <c r="J17" s="32">
        <v>3.39</v>
      </c>
      <c r="K17" s="32">
        <v>85.76</v>
      </c>
      <c r="L17" s="32">
        <f t="shared" si="2"/>
        <v>42.88</v>
      </c>
      <c r="M17" s="32">
        <f>SUM(F17+L17)</f>
        <v>272.53672</v>
      </c>
      <c r="N17" s="43"/>
    </row>
    <row r="18" spans="1:14" s="7" customFormat="1" ht="15" customHeight="1" x14ac:dyDescent="0.2">
      <c r="A18" s="13" t="s">
        <v>84</v>
      </c>
      <c r="B18" s="32" t="s">
        <v>187</v>
      </c>
      <c r="C18" s="32" t="s">
        <v>126</v>
      </c>
      <c r="D18" s="32">
        <v>2</v>
      </c>
      <c r="E18" s="32">
        <v>460.69724000000002</v>
      </c>
      <c r="F18" s="32">
        <f t="shared" si="0"/>
        <v>230.34862000000001</v>
      </c>
      <c r="G18" s="32">
        <v>2014</v>
      </c>
      <c r="H18" s="32">
        <v>469.76889699999998</v>
      </c>
      <c r="I18" s="32">
        <f t="shared" si="1"/>
        <v>234.88444849999999</v>
      </c>
      <c r="J18" s="32"/>
      <c r="K18" s="32">
        <v>75</v>
      </c>
      <c r="L18" s="32">
        <f t="shared" si="2"/>
        <v>37.5</v>
      </c>
      <c r="M18" s="32">
        <f>SUM(I18+L18)</f>
        <v>272.38444849999996</v>
      </c>
      <c r="N18" s="43"/>
    </row>
    <row r="19" spans="1:14" s="7" customFormat="1" ht="15" customHeight="1" x14ac:dyDescent="0.2">
      <c r="A19" s="13" t="s">
        <v>85</v>
      </c>
      <c r="B19" s="32" t="s">
        <v>188</v>
      </c>
      <c r="C19" s="33" t="s">
        <v>174</v>
      </c>
      <c r="D19" s="32">
        <v>2</v>
      </c>
      <c r="E19" s="32">
        <v>461.63269000000003</v>
      </c>
      <c r="F19" s="32">
        <f t="shared" si="0"/>
        <v>230.81634500000001</v>
      </c>
      <c r="G19" s="32">
        <v>2018</v>
      </c>
      <c r="H19" s="32"/>
      <c r="I19" s="32">
        <f t="shared" si="1"/>
        <v>0</v>
      </c>
      <c r="J19" s="32">
        <v>3.27</v>
      </c>
      <c r="K19" s="32">
        <v>82.96</v>
      </c>
      <c r="L19" s="32">
        <f t="shared" si="2"/>
        <v>41.48</v>
      </c>
      <c r="M19" s="32">
        <f>SUM(F19+L19)</f>
        <v>272.29634500000003</v>
      </c>
      <c r="N19" s="43"/>
    </row>
    <row r="20" spans="1:14" s="7" customFormat="1" ht="15" customHeight="1" x14ac:dyDescent="0.2">
      <c r="A20" s="13" t="s">
        <v>94</v>
      </c>
      <c r="B20" s="32" t="s">
        <v>195</v>
      </c>
      <c r="C20" s="33" t="s">
        <v>129</v>
      </c>
      <c r="D20" s="32">
        <v>2</v>
      </c>
      <c r="E20" s="32">
        <v>458.91269999999997</v>
      </c>
      <c r="F20" s="32">
        <f t="shared" si="0"/>
        <v>229.45634999999999</v>
      </c>
      <c r="G20" s="32">
        <v>2017</v>
      </c>
      <c r="H20" s="32">
        <v>468.02883100000003</v>
      </c>
      <c r="I20" s="32">
        <f t="shared" si="1"/>
        <v>234.01441550000001</v>
      </c>
      <c r="J20" s="32"/>
      <c r="K20" s="50">
        <v>76.13</v>
      </c>
      <c r="L20" s="32">
        <f t="shared" si="2"/>
        <v>38.064999999999998</v>
      </c>
      <c r="M20" s="32">
        <f>SUM(I20+L20)</f>
        <v>272.07941549999998</v>
      </c>
      <c r="N20" s="43"/>
    </row>
    <row r="21" spans="1:14" s="7" customFormat="1" ht="15" customHeight="1" x14ac:dyDescent="0.2">
      <c r="A21" s="13" t="s">
        <v>95</v>
      </c>
      <c r="B21" s="32" t="s">
        <v>189</v>
      </c>
      <c r="C21" s="33" t="s">
        <v>190</v>
      </c>
      <c r="D21" s="32">
        <v>2</v>
      </c>
      <c r="E21" s="32">
        <v>464.81999000000002</v>
      </c>
      <c r="F21" s="32">
        <f t="shared" si="0"/>
        <v>232.40999500000001</v>
      </c>
      <c r="G21" s="32">
        <v>2018</v>
      </c>
      <c r="H21" s="32"/>
      <c r="I21" s="32">
        <f t="shared" si="1"/>
        <v>0</v>
      </c>
      <c r="J21" s="32">
        <v>3.05</v>
      </c>
      <c r="K21" s="32">
        <v>77.83</v>
      </c>
      <c r="L21" s="32">
        <f t="shared" si="2"/>
        <v>38.914999999999999</v>
      </c>
      <c r="M21" s="32">
        <f>SUM(F21+L21)</f>
        <v>271.324995</v>
      </c>
      <c r="N21" s="43"/>
    </row>
    <row r="22" spans="1:14" s="7" customFormat="1" ht="15" customHeight="1" x14ac:dyDescent="0.2">
      <c r="A22" s="13" t="s">
        <v>96</v>
      </c>
      <c r="B22" s="32" t="s">
        <v>191</v>
      </c>
      <c r="C22" s="33" t="s">
        <v>172</v>
      </c>
      <c r="D22" s="32">
        <v>2</v>
      </c>
      <c r="E22" s="32">
        <v>460.84133000000003</v>
      </c>
      <c r="F22" s="32">
        <f t="shared" si="0"/>
        <v>230.42066500000001</v>
      </c>
      <c r="G22" s="32">
        <v>2018</v>
      </c>
      <c r="H22" s="32"/>
      <c r="I22" s="32">
        <f t="shared" si="1"/>
        <v>0</v>
      </c>
      <c r="J22" s="32">
        <v>3.18</v>
      </c>
      <c r="K22" s="32">
        <v>80.86</v>
      </c>
      <c r="L22" s="32">
        <f t="shared" si="2"/>
        <v>40.43</v>
      </c>
      <c r="M22" s="32">
        <f>SUM(F22+L22)</f>
        <v>270.85066499999999</v>
      </c>
      <c r="N22" s="43"/>
    </row>
    <row r="23" spans="1:14" s="7" customFormat="1" ht="15" customHeight="1" x14ac:dyDescent="0.2">
      <c r="A23" s="13" t="s">
        <v>97</v>
      </c>
      <c r="B23" s="32" t="s">
        <v>192</v>
      </c>
      <c r="C23" s="33" t="s">
        <v>190</v>
      </c>
      <c r="D23" s="32">
        <v>2</v>
      </c>
      <c r="E23" s="32">
        <v>456.90809999999999</v>
      </c>
      <c r="F23" s="32">
        <f t="shared" si="0"/>
        <v>228.45405</v>
      </c>
      <c r="G23" s="32">
        <v>2017</v>
      </c>
      <c r="H23" s="32">
        <v>465.98441000000003</v>
      </c>
      <c r="I23" s="32">
        <f t="shared" si="1"/>
        <v>232.99220500000001</v>
      </c>
      <c r="J23" s="32">
        <v>2.95</v>
      </c>
      <c r="K23" s="32">
        <v>75.5</v>
      </c>
      <c r="L23" s="32">
        <f t="shared" si="2"/>
        <v>37.75</v>
      </c>
      <c r="M23" s="32">
        <f>SUM(I23+L23)</f>
        <v>270.74220500000001</v>
      </c>
      <c r="N23" s="43"/>
    </row>
    <row r="24" spans="1:14" s="7" customFormat="1" ht="15" customHeight="1" x14ac:dyDescent="0.2">
      <c r="A24" s="13" t="s">
        <v>98</v>
      </c>
      <c r="B24" s="32" t="s">
        <v>193</v>
      </c>
      <c r="C24" s="33" t="s">
        <v>129</v>
      </c>
      <c r="D24" s="32">
        <v>2</v>
      </c>
      <c r="E24" s="32">
        <v>459.15613000000002</v>
      </c>
      <c r="F24" s="32">
        <f t="shared" si="0"/>
        <v>229.57806500000001</v>
      </c>
      <c r="G24" s="32">
        <v>2018</v>
      </c>
      <c r="H24" s="32"/>
      <c r="I24" s="32">
        <f t="shared" si="1"/>
        <v>0</v>
      </c>
      <c r="J24" s="32"/>
      <c r="K24" s="32">
        <v>80.67</v>
      </c>
      <c r="L24" s="32">
        <f t="shared" si="2"/>
        <v>40.335000000000001</v>
      </c>
      <c r="M24" s="32">
        <f t="shared" ref="M24:M25" si="4">SUM(F24+L24)</f>
        <v>269.91306500000002</v>
      </c>
      <c r="N24" s="43"/>
    </row>
    <row r="25" spans="1:14" s="7" customFormat="1" ht="15" customHeight="1" x14ac:dyDescent="0.2">
      <c r="A25" s="13" t="s">
        <v>99</v>
      </c>
      <c r="B25" s="32" t="s">
        <v>194</v>
      </c>
      <c r="C25" s="33" t="s">
        <v>170</v>
      </c>
      <c r="D25" s="32">
        <v>2</v>
      </c>
      <c r="E25" s="32">
        <v>464.87401</v>
      </c>
      <c r="F25" s="32">
        <f t="shared" si="0"/>
        <v>232.437005</v>
      </c>
      <c r="G25" s="32">
        <v>2018</v>
      </c>
      <c r="H25" s="32"/>
      <c r="I25" s="32">
        <f t="shared" si="1"/>
        <v>0</v>
      </c>
      <c r="J25" s="32">
        <v>2.9</v>
      </c>
      <c r="K25" s="32">
        <v>74.33</v>
      </c>
      <c r="L25" s="32">
        <f t="shared" si="2"/>
        <v>37.164999999999999</v>
      </c>
      <c r="M25" s="32">
        <f t="shared" si="4"/>
        <v>269.60200500000002</v>
      </c>
      <c r="N25" s="14"/>
    </row>
    <row r="26" spans="1:14" s="7" customFormat="1" ht="24.95" customHeight="1" x14ac:dyDescent="0.2">
      <c r="B26" s="22"/>
      <c r="C26" s="22"/>
      <c r="D26" s="21"/>
      <c r="E26" s="21"/>
      <c r="F26" s="21"/>
      <c r="G26" s="21"/>
      <c r="H26" s="21"/>
      <c r="I26" s="21"/>
      <c r="J26" s="21"/>
      <c r="K26" s="42"/>
      <c r="L26" s="21"/>
      <c r="M26" s="21"/>
      <c r="N26" s="14"/>
    </row>
    <row r="27" spans="1:14" s="7" customFormat="1" ht="12" x14ac:dyDescent="0.2">
      <c r="B27" s="94" t="s">
        <v>9</v>
      </c>
      <c r="C27" s="94"/>
      <c r="D27" s="94"/>
      <c r="E27" s="94"/>
      <c r="F27" s="94"/>
      <c r="G27" s="94"/>
      <c r="H27" s="94"/>
      <c r="I27" s="94"/>
      <c r="J27" s="94"/>
      <c r="K27" s="94"/>
      <c r="L27" s="94"/>
      <c r="M27" s="94"/>
      <c r="N27" s="94"/>
    </row>
    <row r="28" spans="1:14" s="7" customFormat="1" ht="12" x14ac:dyDescent="0.2">
      <c r="B28" s="94" t="s">
        <v>87</v>
      </c>
      <c r="C28" s="94"/>
      <c r="D28" s="94"/>
      <c r="E28" s="94"/>
      <c r="F28" s="94"/>
      <c r="G28" s="94"/>
      <c r="H28" s="94"/>
      <c r="I28" s="94"/>
      <c r="J28" s="94"/>
      <c r="K28" s="94"/>
      <c r="L28" s="94"/>
      <c r="M28" s="94"/>
      <c r="N28" s="94"/>
    </row>
    <row r="29" spans="1:14" s="7" customFormat="1" ht="43.5" customHeight="1" x14ac:dyDescent="0.2">
      <c r="A29" s="8"/>
      <c r="B29" s="95" t="s">
        <v>0</v>
      </c>
      <c r="C29" s="46" t="s">
        <v>1</v>
      </c>
      <c r="D29" s="96" t="s">
        <v>5</v>
      </c>
      <c r="E29" s="98" t="s">
        <v>6</v>
      </c>
      <c r="F29" s="98"/>
      <c r="G29" s="99" t="s">
        <v>11</v>
      </c>
      <c r="H29" s="89" t="s">
        <v>10</v>
      </c>
      <c r="I29" s="89" t="s">
        <v>12</v>
      </c>
      <c r="J29" s="91" t="s">
        <v>7</v>
      </c>
      <c r="K29" s="92"/>
      <c r="L29" s="93"/>
      <c r="M29" s="86" t="s">
        <v>2</v>
      </c>
      <c r="N29" s="86" t="s">
        <v>49</v>
      </c>
    </row>
    <row r="30" spans="1:14" s="7" customFormat="1" ht="84" x14ac:dyDescent="0.2">
      <c r="A30" s="8"/>
      <c r="B30" s="95"/>
      <c r="C30" s="46"/>
      <c r="D30" s="97"/>
      <c r="E30" s="44" t="s">
        <v>4</v>
      </c>
      <c r="F30" s="11">
        <v>0.5</v>
      </c>
      <c r="G30" s="100"/>
      <c r="H30" s="90"/>
      <c r="I30" s="90"/>
      <c r="J30" s="45" t="s">
        <v>50</v>
      </c>
      <c r="K30" s="44" t="s">
        <v>3</v>
      </c>
      <c r="L30" s="11">
        <v>0.5</v>
      </c>
      <c r="M30" s="86"/>
      <c r="N30" s="86"/>
    </row>
    <row r="31" spans="1:14" s="59" customFormat="1" ht="15" customHeight="1" x14ac:dyDescent="0.2">
      <c r="A31" s="49" t="s">
        <v>54</v>
      </c>
      <c r="B31" s="54" t="s">
        <v>324</v>
      </c>
      <c r="C31" s="58" t="s">
        <v>325</v>
      </c>
      <c r="D31" s="54">
        <v>3</v>
      </c>
      <c r="E31" s="54">
        <v>452.91958</v>
      </c>
      <c r="F31" s="54">
        <f t="shared" ref="F31:F50" si="5">AVERAGE(E31*0.5)</f>
        <v>226.45979</v>
      </c>
      <c r="G31" s="54">
        <v>2017</v>
      </c>
      <c r="H31" s="54"/>
      <c r="I31" s="54">
        <f t="shared" ref="I31:I50" si="6">AVERAGEA(H31*0.5)</f>
        <v>0</v>
      </c>
      <c r="J31" s="54">
        <v>3.58</v>
      </c>
      <c r="K31" s="54">
        <v>90.2</v>
      </c>
      <c r="L31" s="54">
        <f t="shared" ref="L31:L50" si="7">AVERAGE(K31*0.5)</f>
        <v>45.1</v>
      </c>
      <c r="M31" s="54">
        <f t="shared" ref="M31:M37" si="8">SUM(F31+L31)</f>
        <v>271.55979000000002</v>
      </c>
      <c r="N31" s="82"/>
    </row>
    <row r="32" spans="1:14" s="59" customFormat="1" ht="15" customHeight="1" x14ac:dyDescent="0.2">
      <c r="A32" s="49" t="s">
        <v>55</v>
      </c>
      <c r="B32" s="54" t="s">
        <v>326</v>
      </c>
      <c r="C32" s="58" t="s">
        <v>116</v>
      </c>
      <c r="D32" s="54">
        <v>3</v>
      </c>
      <c r="E32" s="54">
        <v>457.18709999999999</v>
      </c>
      <c r="F32" s="54">
        <f t="shared" si="5"/>
        <v>228.59354999999999</v>
      </c>
      <c r="G32" s="54">
        <v>2017</v>
      </c>
      <c r="H32" s="54"/>
      <c r="I32" s="54">
        <f t="shared" si="6"/>
        <v>0</v>
      </c>
      <c r="J32" s="54">
        <v>3.22</v>
      </c>
      <c r="K32" s="54">
        <v>81.8</v>
      </c>
      <c r="L32" s="54">
        <f t="shared" si="7"/>
        <v>40.9</v>
      </c>
      <c r="M32" s="54">
        <f t="shared" si="8"/>
        <v>269.49354999999997</v>
      </c>
      <c r="N32" s="82"/>
    </row>
    <row r="33" spans="1:14" s="59" customFormat="1" ht="15" customHeight="1" x14ac:dyDescent="0.2">
      <c r="A33" s="49" t="s">
        <v>56</v>
      </c>
      <c r="B33" s="54" t="s">
        <v>327</v>
      </c>
      <c r="C33" s="54" t="s">
        <v>328</v>
      </c>
      <c r="D33" s="54">
        <v>3</v>
      </c>
      <c r="E33" s="54">
        <v>459.09149000000002</v>
      </c>
      <c r="F33" s="54">
        <f t="shared" si="5"/>
        <v>229.54574500000001</v>
      </c>
      <c r="G33" s="54">
        <v>2017</v>
      </c>
      <c r="H33" s="54"/>
      <c r="I33" s="54">
        <f t="shared" si="6"/>
        <v>0</v>
      </c>
      <c r="J33" s="54">
        <v>3.05</v>
      </c>
      <c r="K33" s="54">
        <v>77.83</v>
      </c>
      <c r="L33" s="54">
        <f t="shared" si="7"/>
        <v>38.914999999999999</v>
      </c>
      <c r="M33" s="54">
        <f t="shared" si="8"/>
        <v>268.46074500000003</v>
      </c>
      <c r="N33" s="82"/>
    </row>
    <row r="34" spans="1:14" s="59" customFormat="1" ht="15" customHeight="1" x14ac:dyDescent="0.2">
      <c r="A34" s="49" t="s">
        <v>53</v>
      </c>
      <c r="B34" s="54" t="s">
        <v>354</v>
      </c>
      <c r="C34" s="58" t="s">
        <v>325</v>
      </c>
      <c r="D34" s="54">
        <v>3</v>
      </c>
      <c r="E34" s="54">
        <v>452.11914999999999</v>
      </c>
      <c r="F34" s="54">
        <f t="shared" si="5"/>
        <v>226.059575</v>
      </c>
      <c r="G34" s="54">
        <v>2017</v>
      </c>
      <c r="H34" s="54"/>
      <c r="I34" s="54">
        <f t="shared" si="6"/>
        <v>0</v>
      </c>
      <c r="J34" s="54">
        <v>3.2</v>
      </c>
      <c r="K34" s="54">
        <v>81.33</v>
      </c>
      <c r="L34" s="54">
        <f t="shared" si="7"/>
        <v>40.664999999999999</v>
      </c>
      <c r="M34" s="54">
        <f t="shared" si="8"/>
        <v>266.72457500000002</v>
      </c>
      <c r="N34" s="85"/>
    </row>
    <row r="35" spans="1:14" s="59" customFormat="1" ht="15" customHeight="1" x14ac:dyDescent="0.2">
      <c r="A35" s="49" t="s">
        <v>88</v>
      </c>
      <c r="B35" s="54" t="s">
        <v>353</v>
      </c>
      <c r="C35" s="58" t="s">
        <v>333</v>
      </c>
      <c r="D35" s="54">
        <v>3</v>
      </c>
      <c r="E35" s="54">
        <v>456.18123000000003</v>
      </c>
      <c r="F35" s="54">
        <f t="shared" si="5"/>
        <v>228.09061500000001</v>
      </c>
      <c r="G35" s="54">
        <v>2017</v>
      </c>
      <c r="H35" s="54"/>
      <c r="I35" s="54">
        <f t="shared" si="6"/>
        <v>0</v>
      </c>
      <c r="J35" s="54">
        <v>3.01</v>
      </c>
      <c r="K35" s="54">
        <v>76.900000000000006</v>
      </c>
      <c r="L35" s="54">
        <f t="shared" si="7"/>
        <v>38.450000000000003</v>
      </c>
      <c r="M35" s="54">
        <f t="shared" si="8"/>
        <v>266.540615</v>
      </c>
      <c r="N35" s="84"/>
    </row>
    <row r="36" spans="1:14" s="59" customFormat="1" ht="15" customHeight="1" x14ac:dyDescent="0.2">
      <c r="A36" s="49" t="s">
        <v>89</v>
      </c>
      <c r="B36" s="54" t="s">
        <v>329</v>
      </c>
      <c r="C36" s="58" t="s">
        <v>330</v>
      </c>
      <c r="D36" s="54">
        <v>3</v>
      </c>
      <c r="E36" s="54">
        <v>455.27553</v>
      </c>
      <c r="F36" s="54">
        <f t="shared" si="5"/>
        <v>227.637765</v>
      </c>
      <c r="G36" s="54">
        <v>2017</v>
      </c>
      <c r="H36" s="54"/>
      <c r="I36" s="54">
        <f t="shared" si="6"/>
        <v>0</v>
      </c>
      <c r="J36" s="83" t="s">
        <v>331</v>
      </c>
      <c r="K36" s="54">
        <v>76.66</v>
      </c>
      <c r="L36" s="54">
        <f t="shared" si="7"/>
        <v>38.33</v>
      </c>
      <c r="M36" s="54">
        <f t="shared" si="8"/>
        <v>265.96776499999999</v>
      </c>
      <c r="N36" s="82"/>
    </row>
    <row r="37" spans="1:14" s="59" customFormat="1" ht="15" customHeight="1" x14ac:dyDescent="0.2">
      <c r="A37" s="49" t="s">
        <v>90</v>
      </c>
      <c r="B37" s="54" t="s">
        <v>332</v>
      </c>
      <c r="C37" s="54" t="s">
        <v>333</v>
      </c>
      <c r="D37" s="54">
        <v>3</v>
      </c>
      <c r="E37" s="54">
        <v>455.36590000000001</v>
      </c>
      <c r="F37" s="54">
        <f t="shared" si="5"/>
        <v>227.68295000000001</v>
      </c>
      <c r="G37" s="54">
        <v>2017</v>
      </c>
      <c r="H37" s="54"/>
      <c r="I37" s="54">
        <f t="shared" si="6"/>
        <v>0</v>
      </c>
      <c r="J37" s="54">
        <v>2.96</v>
      </c>
      <c r="K37" s="54">
        <v>75.73</v>
      </c>
      <c r="L37" s="54">
        <f t="shared" si="7"/>
        <v>37.865000000000002</v>
      </c>
      <c r="M37" s="54">
        <f t="shared" si="8"/>
        <v>265.54795000000001</v>
      </c>
      <c r="N37" s="58"/>
    </row>
    <row r="38" spans="1:14" s="59" customFormat="1" ht="15" customHeight="1" x14ac:dyDescent="0.2">
      <c r="A38" s="49" t="s">
        <v>91</v>
      </c>
      <c r="B38" s="54" t="s">
        <v>334</v>
      </c>
      <c r="C38" s="58" t="s">
        <v>160</v>
      </c>
      <c r="D38" s="54">
        <v>3</v>
      </c>
      <c r="E38" s="54">
        <v>456.65616999999997</v>
      </c>
      <c r="F38" s="54">
        <f t="shared" si="5"/>
        <v>228.32808499999999</v>
      </c>
      <c r="G38" s="54">
        <v>2016</v>
      </c>
      <c r="H38" s="54">
        <v>450.85824700000001</v>
      </c>
      <c r="I38" s="54">
        <f t="shared" si="6"/>
        <v>225.4291235</v>
      </c>
      <c r="J38" s="54"/>
      <c r="K38" s="54">
        <v>80.03</v>
      </c>
      <c r="L38" s="54">
        <f t="shared" si="7"/>
        <v>40.015000000000001</v>
      </c>
      <c r="M38" s="54">
        <f>SUM(I38+L38)</f>
        <v>265.44412349999999</v>
      </c>
      <c r="N38" s="58"/>
    </row>
    <row r="39" spans="1:14" s="59" customFormat="1" ht="15" customHeight="1" x14ac:dyDescent="0.2">
      <c r="A39" s="49" t="s">
        <v>92</v>
      </c>
      <c r="B39" s="54" t="s">
        <v>335</v>
      </c>
      <c r="C39" s="54" t="s">
        <v>328</v>
      </c>
      <c r="D39" s="54">
        <v>3</v>
      </c>
      <c r="E39" s="54">
        <v>454.13706999999999</v>
      </c>
      <c r="F39" s="54">
        <f t="shared" si="5"/>
        <v>227.068535</v>
      </c>
      <c r="G39" s="54">
        <v>2017</v>
      </c>
      <c r="H39" s="54"/>
      <c r="I39" s="54">
        <f t="shared" si="6"/>
        <v>0</v>
      </c>
      <c r="J39" s="54">
        <v>2.99</v>
      </c>
      <c r="K39" s="54">
        <v>76.430000000000007</v>
      </c>
      <c r="L39" s="54">
        <f t="shared" si="7"/>
        <v>38.215000000000003</v>
      </c>
      <c r="M39" s="54">
        <f>SUM(F39+L39)</f>
        <v>265.28353500000003</v>
      </c>
      <c r="N39" s="58"/>
    </row>
    <row r="40" spans="1:14" s="59" customFormat="1" ht="15" customHeight="1" x14ac:dyDescent="0.2">
      <c r="A40" s="49" t="s">
        <v>93</v>
      </c>
      <c r="B40" s="54" t="s">
        <v>336</v>
      </c>
      <c r="C40" s="54" t="s">
        <v>337</v>
      </c>
      <c r="D40" s="54">
        <v>3</v>
      </c>
      <c r="E40" s="54">
        <v>447.93964</v>
      </c>
      <c r="F40" s="54">
        <f t="shared" si="5"/>
        <v>223.96982</v>
      </c>
      <c r="G40" s="54">
        <v>2017</v>
      </c>
      <c r="H40" s="54"/>
      <c r="I40" s="54">
        <f t="shared" si="6"/>
        <v>0</v>
      </c>
      <c r="J40" s="54">
        <v>3.23</v>
      </c>
      <c r="K40" s="54">
        <v>82.03</v>
      </c>
      <c r="L40" s="54">
        <f t="shared" si="7"/>
        <v>41.015000000000001</v>
      </c>
      <c r="M40" s="54">
        <f>SUM(F40+L40)</f>
        <v>264.98482000000001</v>
      </c>
      <c r="N40" s="58"/>
    </row>
    <row r="41" spans="1:14" s="7" customFormat="1" ht="15" customHeight="1" x14ac:dyDescent="0.2">
      <c r="A41" s="13" t="s">
        <v>82</v>
      </c>
      <c r="B41" s="32" t="s">
        <v>338</v>
      </c>
      <c r="C41" s="33" t="s">
        <v>339</v>
      </c>
      <c r="D41" s="32">
        <v>3</v>
      </c>
      <c r="E41" s="32">
        <v>448.60721999999998</v>
      </c>
      <c r="F41" s="32">
        <f t="shared" si="5"/>
        <v>224.30360999999999</v>
      </c>
      <c r="G41" s="32">
        <v>2017</v>
      </c>
      <c r="H41" s="32"/>
      <c r="I41" s="32">
        <f t="shared" si="6"/>
        <v>0</v>
      </c>
      <c r="J41" s="32">
        <v>3.18</v>
      </c>
      <c r="K41" s="32">
        <v>80.86</v>
      </c>
      <c r="L41" s="32">
        <f t="shared" si="7"/>
        <v>40.43</v>
      </c>
      <c r="M41" s="32">
        <f>SUM(F41+L41)</f>
        <v>264.73361</v>
      </c>
      <c r="N41" s="33"/>
    </row>
    <row r="42" spans="1:14" s="59" customFormat="1" ht="15" customHeight="1" x14ac:dyDescent="0.2">
      <c r="A42" s="13" t="s">
        <v>83</v>
      </c>
      <c r="B42" s="32" t="s">
        <v>340</v>
      </c>
      <c r="C42" s="33" t="s">
        <v>341</v>
      </c>
      <c r="D42" s="32">
        <v>3</v>
      </c>
      <c r="E42" s="32">
        <v>458.13990999999999</v>
      </c>
      <c r="F42" s="32">
        <f t="shared" si="5"/>
        <v>229.06995499999999</v>
      </c>
      <c r="G42" s="32">
        <v>2017</v>
      </c>
      <c r="H42" s="32"/>
      <c r="I42" s="32">
        <f t="shared" si="6"/>
        <v>0</v>
      </c>
      <c r="J42" s="32">
        <v>2.77</v>
      </c>
      <c r="K42" s="32">
        <v>71.3</v>
      </c>
      <c r="L42" s="32">
        <f t="shared" si="7"/>
        <v>35.65</v>
      </c>
      <c r="M42" s="32">
        <f>SUM(F42+L42)</f>
        <v>264.71995499999997</v>
      </c>
      <c r="N42" s="58"/>
    </row>
    <row r="43" spans="1:14" s="7" customFormat="1" ht="15" customHeight="1" x14ac:dyDescent="0.2">
      <c r="A43" s="13" t="s">
        <v>84</v>
      </c>
      <c r="B43" s="32" t="s">
        <v>342</v>
      </c>
      <c r="C43" s="33" t="s">
        <v>135</v>
      </c>
      <c r="D43" s="32">
        <v>3</v>
      </c>
      <c r="E43" s="32">
        <v>452.43844000000001</v>
      </c>
      <c r="F43" s="32">
        <f t="shared" si="5"/>
        <v>226.21922000000001</v>
      </c>
      <c r="G43" s="32">
        <v>2016</v>
      </c>
      <c r="H43" s="32">
        <v>446.69406700000002</v>
      </c>
      <c r="I43" s="32">
        <f t="shared" si="6"/>
        <v>223.34703350000001</v>
      </c>
      <c r="J43" s="32">
        <v>3.26</v>
      </c>
      <c r="K43" s="32">
        <v>82.73</v>
      </c>
      <c r="L43" s="32">
        <f t="shared" si="7"/>
        <v>41.365000000000002</v>
      </c>
      <c r="M43" s="32">
        <f>SUM(I43+L43)</f>
        <v>264.71203350000002</v>
      </c>
      <c r="N43" s="46"/>
    </row>
    <row r="44" spans="1:14" s="7" customFormat="1" ht="15" customHeight="1" x14ac:dyDescent="0.2">
      <c r="A44" s="13" t="s">
        <v>85</v>
      </c>
      <c r="B44" s="32" t="s">
        <v>343</v>
      </c>
      <c r="C44" s="32" t="s">
        <v>344</v>
      </c>
      <c r="D44" s="32">
        <v>3</v>
      </c>
      <c r="E44" s="32">
        <v>352.57</v>
      </c>
      <c r="F44" s="32">
        <f t="shared" si="5"/>
        <v>176.285</v>
      </c>
      <c r="G44" s="32">
        <v>2008</v>
      </c>
      <c r="H44" s="32">
        <v>464.38211000000001</v>
      </c>
      <c r="I44" s="32">
        <f t="shared" si="6"/>
        <v>232.19105500000001</v>
      </c>
      <c r="J44" s="32"/>
      <c r="K44" s="50">
        <v>62.395000000000003</v>
      </c>
      <c r="L44" s="32">
        <f t="shared" si="7"/>
        <v>31.197500000000002</v>
      </c>
      <c r="M44" s="32">
        <f>SUM(I44+L44)</f>
        <v>263.388555</v>
      </c>
      <c r="N44" s="46"/>
    </row>
    <row r="45" spans="1:14" s="7" customFormat="1" ht="15" customHeight="1" x14ac:dyDescent="0.2">
      <c r="A45" s="13" t="s">
        <v>94</v>
      </c>
      <c r="B45" s="32" t="s">
        <v>345</v>
      </c>
      <c r="C45" s="33" t="s">
        <v>337</v>
      </c>
      <c r="D45" s="32">
        <v>3</v>
      </c>
      <c r="E45" s="32">
        <v>429.66966000000002</v>
      </c>
      <c r="F45" s="32">
        <f t="shared" si="5"/>
        <v>214.83483000000001</v>
      </c>
      <c r="G45" s="32">
        <v>2015</v>
      </c>
      <c r="H45" s="32">
        <v>442.330063</v>
      </c>
      <c r="I45" s="32">
        <f t="shared" si="6"/>
        <v>221.1650315</v>
      </c>
      <c r="J45" s="32">
        <v>3.33</v>
      </c>
      <c r="K45" s="32">
        <v>84.36</v>
      </c>
      <c r="L45" s="32">
        <f t="shared" si="7"/>
        <v>42.18</v>
      </c>
      <c r="M45" s="32">
        <f>SUM(I45+L45)</f>
        <v>263.3450315</v>
      </c>
      <c r="N45" s="46"/>
    </row>
    <row r="46" spans="1:14" s="7" customFormat="1" ht="15" customHeight="1" x14ac:dyDescent="0.2">
      <c r="A46" s="13" t="s">
        <v>95</v>
      </c>
      <c r="B46" s="32" t="s">
        <v>346</v>
      </c>
      <c r="C46" s="33" t="s">
        <v>347</v>
      </c>
      <c r="D46" s="32">
        <v>3</v>
      </c>
      <c r="E46" s="32">
        <v>448.04865000000001</v>
      </c>
      <c r="F46" s="32">
        <f t="shared" si="5"/>
        <v>224.024325</v>
      </c>
      <c r="G46" s="32">
        <v>2017</v>
      </c>
      <c r="H46" s="32"/>
      <c r="I46" s="32">
        <f t="shared" si="6"/>
        <v>0</v>
      </c>
      <c r="J46" s="32">
        <v>3.06</v>
      </c>
      <c r="K46" s="32">
        <v>78.06</v>
      </c>
      <c r="L46" s="32">
        <f t="shared" si="7"/>
        <v>39.03</v>
      </c>
      <c r="M46" s="32">
        <f t="shared" ref="M46:M50" si="9">SUM(F46+L46)</f>
        <v>263.05432500000001</v>
      </c>
      <c r="N46" s="46"/>
    </row>
    <row r="47" spans="1:14" s="7" customFormat="1" ht="15" customHeight="1" x14ac:dyDescent="0.2">
      <c r="A47" s="13" t="s">
        <v>96</v>
      </c>
      <c r="B47" s="32" t="s">
        <v>348</v>
      </c>
      <c r="C47" s="33" t="s">
        <v>330</v>
      </c>
      <c r="D47" s="32">
        <v>3</v>
      </c>
      <c r="E47" s="32">
        <v>455.01769000000002</v>
      </c>
      <c r="F47" s="32">
        <f t="shared" si="5"/>
        <v>227.50884500000001</v>
      </c>
      <c r="G47" s="32">
        <v>2017</v>
      </c>
      <c r="H47" s="32"/>
      <c r="I47" s="32">
        <f t="shared" si="6"/>
        <v>0</v>
      </c>
      <c r="J47" s="32">
        <v>2.72</v>
      </c>
      <c r="K47" s="32">
        <v>70.13</v>
      </c>
      <c r="L47" s="32">
        <f t="shared" si="7"/>
        <v>35.064999999999998</v>
      </c>
      <c r="M47" s="32">
        <f t="shared" si="9"/>
        <v>262.57384500000001</v>
      </c>
      <c r="N47" s="46"/>
    </row>
    <row r="48" spans="1:14" s="7" customFormat="1" ht="15" customHeight="1" x14ac:dyDescent="0.2">
      <c r="A48" s="13" t="s">
        <v>97</v>
      </c>
      <c r="B48" s="32" t="s">
        <v>349</v>
      </c>
      <c r="C48" s="33" t="s">
        <v>116</v>
      </c>
      <c r="D48" s="32">
        <v>3</v>
      </c>
      <c r="E48" s="32">
        <v>455.14976000000001</v>
      </c>
      <c r="F48" s="32">
        <f t="shared" si="5"/>
        <v>227.57488000000001</v>
      </c>
      <c r="G48" s="32">
        <v>2017</v>
      </c>
      <c r="H48" s="32"/>
      <c r="I48" s="32">
        <f t="shared" si="6"/>
        <v>0</v>
      </c>
      <c r="J48" s="32">
        <v>2.69</v>
      </c>
      <c r="K48" s="32">
        <v>69.430000000000007</v>
      </c>
      <c r="L48" s="32">
        <f t="shared" si="7"/>
        <v>34.715000000000003</v>
      </c>
      <c r="M48" s="32">
        <f t="shared" si="9"/>
        <v>262.28988000000004</v>
      </c>
      <c r="N48" s="46"/>
    </row>
    <row r="49" spans="1:14" s="7" customFormat="1" ht="15" customHeight="1" x14ac:dyDescent="0.2">
      <c r="A49" s="13" t="s">
        <v>98</v>
      </c>
      <c r="B49" s="32" t="s">
        <v>350</v>
      </c>
      <c r="C49" s="33" t="s">
        <v>351</v>
      </c>
      <c r="D49" s="32">
        <v>3</v>
      </c>
      <c r="E49" s="32">
        <v>448.03061000000002</v>
      </c>
      <c r="F49" s="32">
        <f t="shared" si="5"/>
        <v>224.01530500000001</v>
      </c>
      <c r="G49" s="32">
        <v>2017</v>
      </c>
      <c r="H49" s="32"/>
      <c r="I49" s="32">
        <f t="shared" si="6"/>
        <v>0</v>
      </c>
      <c r="J49" s="32">
        <v>2.99</v>
      </c>
      <c r="K49" s="32">
        <v>76.430000000000007</v>
      </c>
      <c r="L49" s="32">
        <f t="shared" si="7"/>
        <v>38.215000000000003</v>
      </c>
      <c r="M49" s="32">
        <f t="shared" si="9"/>
        <v>262.23030500000004</v>
      </c>
      <c r="N49" s="46"/>
    </row>
    <row r="50" spans="1:14" s="7" customFormat="1" ht="15" customHeight="1" x14ac:dyDescent="0.2">
      <c r="A50" s="13" t="s">
        <v>99</v>
      </c>
      <c r="B50" s="32" t="s">
        <v>352</v>
      </c>
      <c r="C50" s="33" t="s">
        <v>347</v>
      </c>
      <c r="D50" s="32">
        <v>3</v>
      </c>
      <c r="E50" s="32">
        <v>446.54259000000002</v>
      </c>
      <c r="F50" s="32">
        <f t="shared" si="5"/>
        <v>223.27129500000001</v>
      </c>
      <c r="G50" s="32">
        <v>2017</v>
      </c>
      <c r="H50" s="32"/>
      <c r="I50" s="32">
        <f t="shared" si="6"/>
        <v>0</v>
      </c>
      <c r="J50" s="32">
        <v>2.97</v>
      </c>
      <c r="K50" s="32">
        <v>75.959999999999994</v>
      </c>
      <c r="L50" s="32">
        <f t="shared" si="7"/>
        <v>37.979999999999997</v>
      </c>
      <c r="M50" s="32">
        <f t="shared" si="9"/>
        <v>261.25129500000003</v>
      </c>
      <c r="N50" s="46"/>
    </row>
    <row r="51" spans="1:14" s="7" customFormat="1" ht="24.95" customHeight="1" x14ac:dyDescent="0.2">
      <c r="B51" s="22"/>
      <c r="C51" s="22"/>
      <c r="D51" s="21"/>
      <c r="E51" s="21"/>
      <c r="F51" s="21"/>
      <c r="G51" s="21"/>
      <c r="H51" s="21"/>
      <c r="I51" s="21"/>
      <c r="J51" s="21"/>
      <c r="K51" s="42"/>
      <c r="L51" s="21"/>
      <c r="M51" s="21"/>
      <c r="N51" s="14"/>
    </row>
    <row r="52" spans="1:14" s="7" customFormat="1" ht="12" x14ac:dyDescent="0.2">
      <c r="B52" s="94" t="s">
        <v>9</v>
      </c>
      <c r="C52" s="94"/>
      <c r="D52" s="94"/>
      <c r="E52" s="94"/>
      <c r="F52" s="94"/>
      <c r="G52" s="94"/>
      <c r="H52" s="94"/>
      <c r="I52" s="94"/>
      <c r="J52" s="94"/>
      <c r="K52" s="94"/>
      <c r="L52" s="94"/>
      <c r="M52" s="94"/>
      <c r="N52" s="94"/>
    </row>
    <row r="53" spans="1:14" s="7" customFormat="1" ht="12" x14ac:dyDescent="0.2">
      <c r="B53" s="94" t="s">
        <v>87</v>
      </c>
      <c r="C53" s="94"/>
      <c r="D53" s="94"/>
      <c r="E53" s="94"/>
      <c r="F53" s="94"/>
      <c r="G53" s="94"/>
      <c r="H53" s="94"/>
      <c r="I53" s="94"/>
      <c r="J53" s="94"/>
      <c r="K53" s="94"/>
      <c r="L53" s="94"/>
      <c r="M53" s="94"/>
      <c r="N53" s="94"/>
    </row>
    <row r="54" spans="1:14" s="7" customFormat="1" ht="43.5" customHeight="1" x14ac:dyDescent="0.2">
      <c r="A54" s="8"/>
      <c r="B54" s="95" t="s">
        <v>0</v>
      </c>
      <c r="C54" s="46" t="s">
        <v>1</v>
      </c>
      <c r="D54" s="96" t="s">
        <v>5</v>
      </c>
      <c r="E54" s="98" t="s">
        <v>6</v>
      </c>
      <c r="F54" s="98"/>
      <c r="G54" s="99" t="s">
        <v>11</v>
      </c>
      <c r="H54" s="89" t="s">
        <v>10</v>
      </c>
      <c r="I54" s="89" t="s">
        <v>12</v>
      </c>
      <c r="J54" s="91" t="s">
        <v>7</v>
      </c>
      <c r="K54" s="92"/>
      <c r="L54" s="93"/>
      <c r="M54" s="86" t="s">
        <v>2</v>
      </c>
      <c r="N54" s="86" t="s">
        <v>49</v>
      </c>
    </row>
    <row r="55" spans="1:14" s="7" customFormat="1" ht="84" x14ac:dyDescent="0.2">
      <c r="A55" s="8"/>
      <c r="B55" s="95"/>
      <c r="C55" s="46"/>
      <c r="D55" s="97"/>
      <c r="E55" s="44" t="s">
        <v>4</v>
      </c>
      <c r="F55" s="11">
        <v>0.5</v>
      </c>
      <c r="G55" s="100"/>
      <c r="H55" s="90"/>
      <c r="I55" s="90"/>
      <c r="J55" s="45" t="s">
        <v>50</v>
      </c>
      <c r="K55" s="44" t="s">
        <v>3</v>
      </c>
      <c r="L55" s="11">
        <v>0.5</v>
      </c>
      <c r="M55" s="86"/>
      <c r="N55" s="86"/>
    </row>
    <row r="56" spans="1:14" s="59" customFormat="1" ht="15" customHeight="1" x14ac:dyDescent="0.2">
      <c r="A56" s="49" t="s">
        <v>54</v>
      </c>
      <c r="B56" s="54" t="s">
        <v>110</v>
      </c>
      <c r="C56" s="54" t="s">
        <v>111</v>
      </c>
      <c r="D56" s="54">
        <v>4</v>
      </c>
      <c r="E56" s="54">
        <v>476.88150999999999</v>
      </c>
      <c r="F56" s="54">
        <f t="shared" ref="F56:F75" si="10">AVERAGE(E56*0.5)</f>
        <v>238.440755</v>
      </c>
      <c r="G56" s="54">
        <v>2016</v>
      </c>
      <c r="H56" s="54"/>
      <c r="I56" s="54">
        <f t="shared" ref="I56:I64" si="11">AVERAGEA(H56*0.5)</f>
        <v>0</v>
      </c>
      <c r="J56" s="54">
        <v>3.3</v>
      </c>
      <c r="K56" s="54">
        <v>83.66</v>
      </c>
      <c r="L56" s="54">
        <f t="shared" ref="L56:L75" si="12">AVERAGE(K56*0.5)</f>
        <v>41.83</v>
      </c>
      <c r="M56" s="54">
        <f>SUM(F56+L56)</f>
        <v>280.27075500000001</v>
      </c>
      <c r="N56" s="57"/>
    </row>
    <row r="57" spans="1:14" s="59" customFormat="1" ht="15" customHeight="1" x14ac:dyDescent="0.2">
      <c r="A57" s="49" t="s">
        <v>55</v>
      </c>
      <c r="B57" s="54" t="s">
        <v>112</v>
      </c>
      <c r="C57" s="58" t="s">
        <v>111</v>
      </c>
      <c r="D57" s="54">
        <v>4</v>
      </c>
      <c r="E57" s="54">
        <v>464.68007</v>
      </c>
      <c r="F57" s="54">
        <f t="shared" si="10"/>
        <v>232.340035</v>
      </c>
      <c r="G57" s="54">
        <v>2016</v>
      </c>
      <c r="H57" s="54"/>
      <c r="I57" s="54">
        <f t="shared" si="11"/>
        <v>0</v>
      </c>
      <c r="J57" s="54">
        <v>3.12</v>
      </c>
      <c r="K57" s="54">
        <v>79.459999999999994</v>
      </c>
      <c r="L57" s="54">
        <f t="shared" si="12"/>
        <v>39.729999999999997</v>
      </c>
      <c r="M57" s="54">
        <f>SUM(F57+L57)</f>
        <v>272.07003500000002</v>
      </c>
      <c r="N57" s="57"/>
    </row>
    <row r="58" spans="1:14" s="59" customFormat="1" ht="15" customHeight="1" x14ac:dyDescent="0.2">
      <c r="A58" s="49" t="s">
        <v>56</v>
      </c>
      <c r="B58" s="54" t="s">
        <v>113</v>
      </c>
      <c r="C58" s="58" t="s">
        <v>114</v>
      </c>
      <c r="D58" s="54">
        <v>4</v>
      </c>
      <c r="E58" s="54">
        <v>461.9239</v>
      </c>
      <c r="F58" s="54">
        <f t="shared" si="10"/>
        <v>230.96195</v>
      </c>
      <c r="G58" s="54">
        <v>2016</v>
      </c>
      <c r="H58" s="54"/>
      <c r="I58" s="54">
        <f t="shared" si="11"/>
        <v>0</v>
      </c>
      <c r="J58" s="54"/>
      <c r="K58" s="54">
        <v>80.64</v>
      </c>
      <c r="L58" s="54">
        <f t="shared" si="12"/>
        <v>40.32</v>
      </c>
      <c r="M58" s="54">
        <f>SUM(F58+L58)</f>
        <v>271.28194999999999</v>
      </c>
      <c r="N58" s="57"/>
    </row>
    <row r="59" spans="1:14" s="59" customFormat="1" ht="15" customHeight="1" x14ac:dyDescent="0.2">
      <c r="A59" s="49" t="s">
        <v>53</v>
      </c>
      <c r="B59" s="61" t="s">
        <v>115</v>
      </c>
      <c r="C59" s="62" t="s">
        <v>116</v>
      </c>
      <c r="D59" s="61">
        <v>4</v>
      </c>
      <c r="E59" s="61">
        <v>461.86396000000002</v>
      </c>
      <c r="F59" s="61">
        <f t="shared" si="10"/>
        <v>230.93198000000001</v>
      </c>
      <c r="G59" s="61">
        <v>2016</v>
      </c>
      <c r="H59" s="61"/>
      <c r="I59" s="61">
        <f t="shared" si="11"/>
        <v>0</v>
      </c>
      <c r="J59" s="63"/>
      <c r="K59" s="61">
        <v>79.67</v>
      </c>
      <c r="L59" s="61">
        <f t="shared" si="12"/>
        <v>39.835000000000001</v>
      </c>
      <c r="M59" s="61">
        <f>SUM(F59+L59)</f>
        <v>270.76697999999999</v>
      </c>
      <c r="N59" s="57"/>
    </row>
    <row r="60" spans="1:14" s="59" customFormat="1" ht="15" customHeight="1" x14ac:dyDescent="0.2">
      <c r="A60" s="49" t="s">
        <v>88</v>
      </c>
      <c r="B60" s="54" t="s">
        <v>117</v>
      </c>
      <c r="C60" s="54" t="s">
        <v>118</v>
      </c>
      <c r="D60" s="54">
        <v>4</v>
      </c>
      <c r="E60" s="54">
        <v>464.33375000000001</v>
      </c>
      <c r="F60" s="54">
        <f t="shared" si="10"/>
        <v>232.166875</v>
      </c>
      <c r="G60" s="54">
        <v>2016</v>
      </c>
      <c r="H60" s="54"/>
      <c r="I60" s="54">
        <f t="shared" si="11"/>
        <v>0</v>
      </c>
      <c r="J60" s="54"/>
      <c r="K60" s="60">
        <v>76.680000000000007</v>
      </c>
      <c r="L60" s="54">
        <f t="shared" si="12"/>
        <v>38.340000000000003</v>
      </c>
      <c r="M60" s="54">
        <f>SUM(F60+L60)</f>
        <v>270.50687500000004</v>
      </c>
      <c r="N60" s="57"/>
    </row>
    <row r="61" spans="1:14" s="59" customFormat="1" ht="15" customHeight="1" x14ac:dyDescent="0.2">
      <c r="A61" s="49" t="s">
        <v>89</v>
      </c>
      <c r="B61" s="61" t="s">
        <v>119</v>
      </c>
      <c r="C61" s="62" t="s">
        <v>120</v>
      </c>
      <c r="D61" s="61">
        <v>4</v>
      </c>
      <c r="E61" s="61">
        <v>448.32080999999999</v>
      </c>
      <c r="F61" s="61">
        <f t="shared" si="10"/>
        <v>224.160405</v>
      </c>
      <c r="G61" s="61">
        <v>2015</v>
      </c>
      <c r="H61" s="61">
        <v>467.46594599999997</v>
      </c>
      <c r="I61" s="61">
        <f t="shared" si="11"/>
        <v>233.73297299999999</v>
      </c>
      <c r="J61" s="63"/>
      <c r="K61" s="61">
        <v>72.75</v>
      </c>
      <c r="L61" s="61">
        <f t="shared" si="12"/>
        <v>36.375</v>
      </c>
      <c r="M61" s="61">
        <f>SUM(I61+L61)</f>
        <v>270.10797300000002</v>
      </c>
      <c r="N61" s="57"/>
    </row>
    <row r="62" spans="1:14" s="59" customFormat="1" ht="15" customHeight="1" x14ac:dyDescent="0.2">
      <c r="A62" s="49" t="s">
        <v>90</v>
      </c>
      <c r="B62" s="54" t="s">
        <v>121</v>
      </c>
      <c r="C62" s="58" t="s">
        <v>122</v>
      </c>
      <c r="D62" s="54">
        <v>4</v>
      </c>
      <c r="E62" s="54">
        <v>462.62673999999998</v>
      </c>
      <c r="F62" s="54">
        <f t="shared" si="10"/>
        <v>231.31336999999999</v>
      </c>
      <c r="G62" s="54">
        <v>2016</v>
      </c>
      <c r="H62" s="54"/>
      <c r="I62" s="54">
        <f t="shared" si="11"/>
        <v>0</v>
      </c>
      <c r="J62" s="54">
        <v>3.01</v>
      </c>
      <c r="K62" s="54">
        <v>76.900000000000006</v>
      </c>
      <c r="L62" s="54">
        <f t="shared" si="12"/>
        <v>38.450000000000003</v>
      </c>
      <c r="M62" s="54">
        <f>SUM(F62+L62)</f>
        <v>269.76337000000001</v>
      </c>
      <c r="N62" s="57"/>
    </row>
    <row r="63" spans="1:14" s="59" customFormat="1" ht="15" customHeight="1" x14ac:dyDescent="0.2">
      <c r="A63" s="49" t="s">
        <v>91</v>
      </c>
      <c r="B63" s="61" t="s">
        <v>123</v>
      </c>
      <c r="C63" s="62" t="s">
        <v>124</v>
      </c>
      <c r="D63" s="61">
        <v>4</v>
      </c>
      <c r="E63" s="61">
        <v>462.36079000000001</v>
      </c>
      <c r="F63" s="61">
        <f t="shared" si="10"/>
        <v>231.180395</v>
      </c>
      <c r="G63" s="61">
        <v>2016</v>
      </c>
      <c r="H63" s="61"/>
      <c r="I63" s="61">
        <f t="shared" si="11"/>
        <v>0</v>
      </c>
      <c r="J63" s="63"/>
      <c r="K63" s="61">
        <v>76</v>
      </c>
      <c r="L63" s="61">
        <f t="shared" si="12"/>
        <v>38</v>
      </c>
      <c r="M63" s="61">
        <f>SUM(F63+L63)</f>
        <v>269.18039499999998</v>
      </c>
      <c r="N63" s="57"/>
    </row>
    <row r="64" spans="1:14" s="59" customFormat="1" ht="15" customHeight="1" x14ac:dyDescent="0.2">
      <c r="A64" s="49" t="s">
        <v>92</v>
      </c>
      <c r="B64" s="61" t="s">
        <v>125</v>
      </c>
      <c r="C64" s="62" t="s">
        <v>126</v>
      </c>
      <c r="D64" s="61">
        <v>4</v>
      </c>
      <c r="E64" s="61">
        <v>461.27154999999999</v>
      </c>
      <c r="F64" s="61">
        <f t="shared" si="10"/>
        <v>230.635775</v>
      </c>
      <c r="G64" s="61">
        <v>2014</v>
      </c>
      <c r="H64" s="61">
        <v>467.12391200000002</v>
      </c>
      <c r="I64" s="61">
        <f t="shared" si="11"/>
        <v>233.56195600000001</v>
      </c>
      <c r="J64" s="63"/>
      <c r="K64" s="61">
        <v>70.67</v>
      </c>
      <c r="L64" s="61">
        <f t="shared" si="12"/>
        <v>35.335000000000001</v>
      </c>
      <c r="M64" s="61">
        <f>SUM(I64+L64)</f>
        <v>268.89695599999999</v>
      </c>
      <c r="N64" s="57"/>
    </row>
    <row r="65" spans="1:14" s="59" customFormat="1" ht="15" customHeight="1" x14ac:dyDescent="0.2">
      <c r="A65" s="49" t="s">
        <v>93</v>
      </c>
      <c r="B65" s="54" t="s">
        <v>127</v>
      </c>
      <c r="C65" s="54" t="s">
        <v>122</v>
      </c>
      <c r="D65" s="54">
        <v>4</v>
      </c>
      <c r="E65" s="54">
        <v>463.28370000000001</v>
      </c>
      <c r="F65" s="54">
        <f t="shared" si="10"/>
        <v>231.64185000000001</v>
      </c>
      <c r="G65" s="54">
        <v>2016</v>
      </c>
      <c r="H65" s="54"/>
      <c r="I65" s="54">
        <f>H65</f>
        <v>0</v>
      </c>
      <c r="J65" s="54">
        <v>2.84</v>
      </c>
      <c r="K65" s="54">
        <v>72.930000000000007</v>
      </c>
      <c r="L65" s="54">
        <f t="shared" si="12"/>
        <v>36.465000000000003</v>
      </c>
      <c r="M65" s="54">
        <f>SUM(F65+L65)</f>
        <v>268.10685000000001</v>
      </c>
      <c r="N65" s="57"/>
    </row>
    <row r="66" spans="1:14" s="7" customFormat="1" ht="15" customHeight="1" x14ac:dyDescent="0.2">
      <c r="A66" s="13" t="s">
        <v>82</v>
      </c>
      <c r="B66" s="21" t="s">
        <v>128</v>
      </c>
      <c r="C66" s="22" t="s">
        <v>129</v>
      </c>
      <c r="D66" s="21">
        <v>4</v>
      </c>
      <c r="E66" s="21">
        <v>465.76305000000002</v>
      </c>
      <c r="F66" s="21">
        <f t="shared" si="10"/>
        <v>232.88152500000001</v>
      </c>
      <c r="G66" s="21">
        <v>2016</v>
      </c>
      <c r="H66" s="21"/>
      <c r="I66" s="21">
        <f t="shared" ref="I66:I75" si="13">AVERAGEA(H66*0.5)</f>
        <v>0</v>
      </c>
      <c r="J66" s="30"/>
      <c r="K66" s="21">
        <v>70.290000000000006</v>
      </c>
      <c r="L66" s="21">
        <f t="shared" si="12"/>
        <v>35.145000000000003</v>
      </c>
      <c r="M66" s="21">
        <f>SUM(F66+L66)</f>
        <v>268.02652499999999</v>
      </c>
      <c r="N66" s="48"/>
    </row>
    <row r="67" spans="1:14" s="7" customFormat="1" ht="15" customHeight="1" x14ac:dyDescent="0.2">
      <c r="A67" s="13" t="s">
        <v>83</v>
      </c>
      <c r="B67" s="32" t="s">
        <v>130</v>
      </c>
      <c r="C67" s="32" t="s">
        <v>122</v>
      </c>
      <c r="D67" s="32">
        <v>4</v>
      </c>
      <c r="E67" s="32">
        <v>463.61331000000001</v>
      </c>
      <c r="F67" s="32">
        <f t="shared" si="10"/>
        <v>231.80665500000001</v>
      </c>
      <c r="G67" s="32">
        <v>2016</v>
      </c>
      <c r="H67" s="32"/>
      <c r="I67" s="32">
        <f t="shared" si="13"/>
        <v>0</v>
      </c>
      <c r="J67" s="32">
        <v>2.8</v>
      </c>
      <c r="K67" s="32">
        <v>72</v>
      </c>
      <c r="L67" s="32">
        <f t="shared" si="12"/>
        <v>36</v>
      </c>
      <c r="M67" s="32">
        <f>SUM(F67+L67)</f>
        <v>267.80665499999998</v>
      </c>
      <c r="N67" s="48"/>
    </row>
    <row r="68" spans="1:14" s="7" customFormat="1" ht="15" customHeight="1" x14ac:dyDescent="0.2">
      <c r="A68" s="13" t="s">
        <v>84</v>
      </c>
      <c r="B68" s="32" t="s">
        <v>131</v>
      </c>
      <c r="C68" s="33" t="s">
        <v>132</v>
      </c>
      <c r="D68" s="32">
        <v>4</v>
      </c>
      <c r="E68" s="32">
        <v>451.35734000000002</v>
      </c>
      <c r="F68" s="32">
        <f t="shared" si="10"/>
        <v>225.67867000000001</v>
      </c>
      <c r="G68" s="32">
        <v>2016</v>
      </c>
      <c r="H68" s="32"/>
      <c r="I68" s="32">
        <f t="shared" si="13"/>
        <v>0</v>
      </c>
      <c r="J68" s="32">
        <v>3.32</v>
      </c>
      <c r="K68" s="32">
        <v>84.13</v>
      </c>
      <c r="L68" s="32">
        <f t="shared" si="12"/>
        <v>42.064999999999998</v>
      </c>
      <c r="M68" s="32">
        <f>SUM(F68+L68)</f>
        <v>267.74367000000001</v>
      </c>
      <c r="N68" s="48"/>
    </row>
    <row r="69" spans="1:14" s="7" customFormat="1" ht="15" customHeight="1" x14ac:dyDescent="0.2">
      <c r="A69" s="13" t="s">
        <v>85</v>
      </c>
      <c r="B69" s="21" t="s">
        <v>359</v>
      </c>
      <c r="C69" s="22" t="s">
        <v>122</v>
      </c>
      <c r="D69" s="21">
        <v>4</v>
      </c>
      <c r="E69" s="21">
        <v>437.36322000000001</v>
      </c>
      <c r="F69" s="21">
        <f t="shared" si="10"/>
        <v>218.68161000000001</v>
      </c>
      <c r="G69" s="21">
        <v>2015</v>
      </c>
      <c r="H69" s="21">
        <v>456.04042199999998</v>
      </c>
      <c r="I69" s="21">
        <f t="shared" si="13"/>
        <v>228.02021099999999</v>
      </c>
      <c r="J69" s="30">
        <v>3.09</v>
      </c>
      <c r="K69" s="21">
        <v>78.760000000000005</v>
      </c>
      <c r="L69" s="21">
        <f t="shared" si="12"/>
        <v>39.380000000000003</v>
      </c>
      <c r="M69" s="21">
        <f>SUM(I69+L69)</f>
        <v>267.40021100000001</v>
      </c>
      <c r="N69" s="48"/>
    </row>
    <row r="70" spans="1:14" s="7" customFormat="1" ht="15" customHeight="1" x14ac:dyDescent="0.2">
      <c r="A70" s="13" t="s">
        <v>94</v>
      </c>
      <c r="B70" s="21" t="s">
        <v>133</v>
      </c>
      <c r="C70" s="22" t="s">
        <v>129</v>
      </c>
      <c r="D70" s="21">
        <v>4</v>
      </c>
      <c r="E70" s="21">
        <v>447.79611</v>
      </c>
      <c r="F70" s="21">
        <f t="shared" si="10"/>
        <v>223.898055</v>
      </c>
      <c r="G70" s="21">
        <v>2015</v>
      </c>
      <c r="H70" s="21">
        <v>466.91883899999999</v>
      </c>
      <c r="I70" s="21">
        <f t="shared" si="13"/>
        <v>233.4594195</v>
      </c>
      <c r="J70" s="30"/>
      <c r="K70" s="21">
        <v>67.25</v>
      </c>
      <c r="L70" s="21">
        <f t="shared" si="12"/>
        <v>33.625</v>
      </c>
      <c r="M70" s="21">
        <f>SUM(I70+L70)</f>
        <v>267.08441949999997</v>
      </c>
      <c r="N70" s="48"/>
    </row>
    <row r="71" spans="1:14" s="7" customFormat="1" ht="15" customHeight="1" x14ac:dyDescent="0.2">
      <c r="A71" s="13" t="s">
        <v>95</v>
      </c>
      <c r="B71" s="21" t="s">
        <v>134</v>
      </c>
      <c r="C71" s="51" t="s">
        <v>135</v>
      </c>
      <c r="D71" s="21">
        <v>4</v>
      </c>
      <c r="E71" s="21">
        <v>454.13654000000002</v>
      </c>
      <c r="F71" s="21">
        <f t="shared" si="10"/>
        <v>227.06827000000001</v>
      </c>
      <c r="G71" s="21">
        <v>2016</v>
      </c>
      <c r="H71" s="21"/>
      <c r="I71" s="21">
        <f t="shared" si="13"/>
        <v>0</v>
      </c>
      <c r="J71" s="30">
        <v>3.13</v>
      </c>
      <c r="K71" s="21">
        <v>79.7</v>
      </c>
      <c r="L71" s="21">
        <f t="shared" si="12"/>
        <v>39.85</v>
      </c>
      <c r="M71" s="21">
        <f t="shared" ref="M71:M75" si="14">SUM(F71+L71)</f>
        <v>266.91827000000001</v>
      </c>
      <c r="N71" s="48"/>
    </row>
    <row r="72" spans="1:14" s="7" customFormat="1" ht="15" customHeight="1" x14ac:dyDescent="0.2">
      <c r="A72" s="13" t="s">
        <v>96</v>
      </c>
      <c r="B72" s="21" t="s">
        <v>136</v>
      </c>
      <c r="C72" s="22" t="s">
        <v>122</v>
      </c>
      <c r="D72" s="21">
        <v>4</v>
      </c>
      <c r="E72" s="21">
        <v>464.12299999999999</v>
      </c>
      <c r="F72" s="21">
        <f t="shared" si="10"/>
        <v>232.0615</v>
      </c>
      <c r="G72" s="21">
        <v>2016</v>
      </c>
      <c r="H72" s="21"/>
      <c r="I72" s="21">
        <f t="shared" si="13"/>
        <v>0</v>
      </c>
      <c r="J72" s="30">
        <v>2.7</v>
      </c>
      <c r="K72" s="21">
        <v>69.66</v>
      </c>
      <c r="L72" s="21">
        <f t="shared" si="12"/>
        <v>34.83</v>
      </c>
      <c r="M72" s="21">
        <f t="shared" si="14"/>
        <v>266.89150000000001</v>
      </c>
      <c r="N72" s="48"/>
    </row>
    <row r="73" spans="1:14" s="7" customFormat="1" ht="15" customHeight="1" x14ac:dyDescent="0.2">
      <c r="A73" s="13" t="s">
        <v>97</v>
      </c>
      <c r="B73" s="32" t="s">
        <v>137</v>
      </c>
      <c r="C73" s="33" t="s">
        <v>114</v>
      </c>
      <c r="D73" s="32">
        <v>4</v>
      </c>
      <c r="E73" s="32">
        <v>462.20898</v>
      </c>
      <c r="F73" s="32">
        <f t="shared" si="10"/>
        <v>231.10449</v>
      </c>
      <c r="G73" s="32">
        <v>2016</v>
      </c>
      <c r="H73" s="32"/>
      <c r="I73" s="32">
        <f t="shared" si="13"/>
        <v>0</v>
      </c>
      <c r="J73" s="32"/>
      <c r="K73" s="32">
        <v>71.540000000000006</v>
      </c>
      <c r="L73" s="32">
        <f t="shared" si="12"/>
        <v>35.770000000000003</v>
      </c>
      <c r="M73" s="32">
        <f t="shared" si="14"/>
        <v>266.87448999999998</v>
      </c>
      <c r="N73" s="48"/>
    </row>
    <row r="74" spans="1:14" s="7" customFormat="1" ht="15" customHeight="1" x14ac:dyDescent="0.2">
      <c r="A74" s="13" t="s">
        <v>98</v>
      </c>
      <c r="B74" s="32" t="s">
        <v>138</v>
      </c>
      <c r="C74" s="33" t="s">
        <v>122</v>
      </c>
      <c r="D74" s="32">
        <v>4</v>
      </c>
      <c r="E74" s="32">
        <v>463.07407999999998</v>
      </c>
      <c r="F74" s="32">
        <f t="shared" si="10"/>
        <v>231.53703999999999</v>
      </c>
      <c r="G74" s="32">
        <v>2016</v>
      </c>
      <c r="H74" s="32"/>
      <c r="I74" s="32">
        <f t="shared" si="13"/>
        <v>0</v>
      </c>
      <c r="J74" s="32">
        <v>2.73</v>
      </c>
      <c r="K74" s="50">
        <v>70.36</v>
      </c>
      <c r="L74" s="32">
        <f t="shared" si="12"/>
        <v>35.18</v>
      </c>
      <c r="M74" s="32">
        <f t="shared" si="14"/>
        <v>266.71704</v>
      </c>
      <c r="N74" s="48"/>
    </row>
    <row r="75" spans="1:14" s="7" customFormat="1" ht="15" customHeight="1" x14ac:dyDescent="0.2">
      <c r="A75" s="13" t="s">
        <v>99</v>
      </c>
      <c r="B75" s="32" t="s">
        <v>139</v>
      </c>
      <c r="C75" s="33" t="s">
        <v>122</v>
      </c>
      <c r="D75" s="32">
        <v>4</v>
      </c>
      <c r="E75" s="32">
        <v>448.80982</v>
      </c>
      <c r="F75" s="32">
        <f t="shared" si="10"/>
        <v>224.40491</v>
      </c>
      <c r="G75" s="32">
        <v>2016</v>
      </c>
      <c r="H75" s="32"/>
      <c r="I75" s="32">
        <f t="shared" si="13"/>
        <v>0</v>
      </c>
      <c r="J75" s="32">
        <v>3.33</v>
      </c>
      <c r="K75" s="32">
        <v>84.36</v>
      </c>
      <c r="L75" s="32">
        <f t="shared" si="12"/>
        <v>42.18</v>
      </c>
      <c r="M75" s="32">
        <f t="shared" si="14"/>
        <v>266.58490999999998</v>
      </c>
      <c r="N75" s="48"/>
    </row>
    <row r="76" spans="1:14" s="7" customFormat="1" ht="24.95" customHeight="1" x14ac:dyDescent="0.2">
      <c r="B76" s="22"/>
      <c r="C76" s="22"/>
      <c r="D76" s="21"/>
      <c r="E76" s="21"/>
      <c r="F76" s="21"/>
      <c r="G76" s="21"/>
      <c r="H76" s="21"/>
      <c r="I76" s="21"/>
      <c r="J76" s="21"/>
      <c r="K76" s="42"/>
      <c r="L76" s="21"/>
      <c r="M76" s="21"/>
      <c r="N76" s="14"/>
    </row>
    <row r="77" spans="1:14" s="7" customFormat="1" ht="12" x14ac:dyDescent="0.2">
      <c r="B77" s="94" t="s">
        <v>9</v>
      </c>
      <c r="C77" s="94"/>
      <c r="D77" s="94"/>
      <c r="E77" s="94"/>
      <c r="F77" s="94"/>
      <c r="G77" s="94"/>
      <c r="H77" s="94"/>
      <c r="I77" s="94"/>
      <c r="J77" s="94"/>
      <c r="K77" s="94"/>
      <c r="L77" s="94"/>
      <c r="M77" s="94"/>
      <c r="N77" s="94"/>
    </row>
    <row r="78" spans="1:14" s="7" customFormat="1" ht="12" x14ac:dyDescent="0.2">
      <c r="B78" s="94" t="s">
        <v>87</v>
      </c>
      <c r="C78" s="94"/>
      <c r="D78" s="94"/>
      <c r="E78" s="94"/>
      <c r="F78" s="94"/>
      <c r="G78" s="94"/>
      <c r="H78" s="94"/>
      <c r="I78" s="94"/>
      <c r="J78" s="94"/>
      <c r="K78" s="94"/>
      <c r="L78" s="94"/>
      <c r="M78" s="94"/>
      <c r="N78" s="94"/>
    </row>
    <row r="79" spans="1:14" s="7" customFormat="1" ht="43.5" customHeight="1" x14ac:dyDescent="0.2">
      <c r="A79" s="8"/>
      <c r="B79" s="95" t="s">
        <v>0</v>
      </c>
      <c r="C79" s="46" t="s">
        <v>1</v>
      </c>
      <c r="D79" s="96" t="s">
        <v>5</v>
      </c>
      <c r="E79" s="98" t="s">
        <v>6</v>
      </c>
      <c r="F79" s="98"/>
      <c r="G79" s="99" t="s">
        <v>11</v>
      </c>
      <c r="H79" s="89" t="s">
        <v>10</v>
      </c>
      <c r="I79" s="89" t="s">
        <v>12</v>
      </c>
      <c r="J79" s="91" t="s">
        <v>7</v>
      </c>
      <c r="K79" s="92"/>
      <c r="L79" s="93"/>
      <c r="M79" s="86" t="s">
        <v>2</v>
      </c>
      <c r="N79" s="86" t="s">
        <v>49</v>
      </c>
    </row>
    <row r="80" spans="1:14" s="7" customFormat="1" ht="84" x14ac:dyDescent="0.2">
      <c r="A80" s="8"/>
      <c r="B80" s="95"/>
      <c r="C80" s="46"/>
      <c r="D80" s="97"/>
      <c r="E80" s="44" t="s">
        <v>4</v>
      </c>
      <c r="F80" s="11">
        <v>0.5</v>
      </c>
      <c r="G80" s="100"/>
      <c r="H80" s="90"/>
      <c r="I80" s="90"/>
      <c r="J80" s="45" t="s">
        <v>50</v>
      </c>
      <c r="K80" s="44" t="s">
        <v>3</v>
      </c>
      <c r="L80" s="11">
        <v>0.5</v>
      </c>
      <c r="M80" s="86"/>
      <c r="N80" s="86"/>
    </row>
    <row r="81" spans="1:14" s="59" customFormat="1" ht="15" customHeight="1" x14ac:dyDescent="0.2">
      <c r="A81" s="49" t="s">
        <v>54</v>
      </c>
      <c r="B81" s="61" t="s">
        <v>140</v>
      </c>
      <c r="C81" s="62" t="s">
        <v>116</v>
      </c>
      <c r="D81" s="64">
        <v>5</v>
      </c>
      <c r="E81" s="61">
        <v>461.04412000000002</v>
      </c>
      <c r="F81" s="61">
        <f t="shared" ref="F81:F100" si="15">AVERAGE(E81*0.5)</f>
        <v>230.52206000000001</v>
      </c>
      <c r="G81" s="61">
        <v>2014</v>
      </c>
      <c r="H81" s="61">
        <v>447.77190000000002</v>
      </c>
      <c r="I81" s="61">
        <f t="shared" ref="I81:I100" si="16">AVERAGEA(H81*0.5)</f>
        <v>223.88595000000001</v>
      </c>
      <c r="J81" s="61"/>
      <c r="K81" s="61">
        <v>72.75</v>
      </c>
      <c r="L81" s="61">
        <f t="shared" ref="L81:L100" si="17">AVERAGE(K81*0.5)</f>
        <v>36.375</v>
      </c>
      <c r="M81" s="61">
        <f>SUM(I81+L81)</f>
        <v>260.26094999999998</v>
      </c>
      <c r="N81" s="58" t="s">
        <v>167</v>
      </c>
    </row>
    <row r="82" spans="1:14" s="59" customFormat="1" ht="15" customHeight="1" x14ac:dyDescent="0.2">
      <c r="A82" s="49" t="s">
        <v>55</v>
      </c>
      <c r="B82" s="54" t="s">
        <v>141</v>
      </c>
      <c r="C82" s="58" t="s">
        <v>142</v>
      </c>
      <c r="D82" s="64">
        <v>5</v>
      </c>
      <c r="E82" s="54">
        <v>441.99682999999999</v>
      </c>
      <c r="F82" s="54">
        <f t="shared" si="15"/>
        <v>220.99841499999999</v>
      </c>
      <c r="G82" s="54">
        <v>2015</v>
      </c>
      <c r="H82" s="54"/>
      <c r="I82" s="54">
        <f t="shared" si="16"/>
        <v>0</v>
      </c>
      <c r="J82" s="54"/>
      <c r="K82" s="60">
        <v>76.849999999999994</v>
      </c>
      <c r="L82" s="54">
        <f t="shared" si="17"/>
        <v>38.424999999999997</v>
      </c>
      <c r="M82" s="54">
        <f t="shared" ref="M82:M89" si="18">SUM(F82+L82)</f>
        <v>259.42341499999998</v>
      </c>
      <c r="N82" s="58" t="s">
        <v>167</v>
      </c>
    </row>
    <row r="83" spans="1:14" s="59" customFormat="1" ht="15" customHeight="1" x14ac:dyDescent="0.2">
      <c r="A83" s="49" t="s">
        <v>56</v>
      </c>
      <c r="B83" s="54" t="s">
        <v>143</v>
      </c>
      <c r="C83" s="58" t="s">
        <v>142</v>
      </c>
      <c r="D83" s="64">
        <v>5</v>
      </c>
      <c r="E83" s="54">
        <v>442.81020999999998</v>
      </c>
      <c r="F83" s="54">
        <f t="shared" si="15"/>
        <v>221.40510499999999</v>
      </c>
      <c r="G83" s="54">
        <v>2015</v>
      </c>
      <c r="H83" s="54"/>
      <c r="I83" s="54">
        <f t="shared" si="16"/>
        <v>0</v>
      </c>
      <c r="J83" s="54"/>
      <c r="K83" s="54">
        <v>76</v>
      </c>
      <c r="L83" s="54">
        <f t="shared" si="17"/>
        <v>38</v>
      </c>
      <c r="M83" s="54">
        <f t="shared" si="18"/>
        <v>259.40510499999999</v>
      </c>
      <c r="N83" s="58"/>
    </row>
    <row r="84" spans="1:14" s="59" customFormat="1" ht="15" customHeight="1" x14ac:dyDescent="0.2">
      <c r="A84" s="49" t="s">
        <v>53</v>
      </c>
      <c r="B84" s="58" t="s">
        <v>144</v>
      </c>
      <c r="C84" s="58" t="s">
        <v>118</v>
      </c>
      <c r="D84" s="64">
        <v>5</v>
      </c>
      <c r="E84" s="54">
        <v>444.10996999999998</v>
      </c>
      <c r="F84" s="54">
        <f t="shared" si="15"/>
        <v>222.05498499999999</v>
      </c>
      <c r="G84" s="54">
        <v>2015</v>
      </c>
      <c r="H84" s="54"/>
      <c r="I84" s="54">
        <f t="shared" si="16"/>
        <v>0</v>
      </c>
      <c r="J84" s="54"/>
      <c r="K84" s="54">
        <v>74.53</v>
      </c>
      <c r="L84" s="54">
        <f t="shared" si="17"/>
        <v>37.265000000000001</v>
      </c>
      <c r="M84" s="54">
        <f t="shared" si="18"/>
        <v>259.31998499999997</v>
      </c>
      <c r="N84" s="58" t="s">
        <v>166</v>
      </c>
    </row>
    <row r="85" spans="1:14" s="59" customFormat="1" ht="15" customHeight="1" x14ac:dyDescent="0.2">
      <c r="A85" s="49" t="s">
        <v>88</v>
      </c>
      <c r="B85" s="61" t="s">
        <v>145</v>
      </c>
      <c r="C85" s="62" t="s">
        <v>114</v>
      </c>
      <c r="D85" s="64">
        <v>5</v>
      </c>
      <c r="E85" s="61">
        <v>444.37047999999999</v>
      </c>
      <c r="F85" s="61">
        <f t="shared" si="15"/>
        <v>222.18523999999999</v>
      </c>
      <c r="G85" s="61">
        <v>2015</v>
      </c>
      <c r="H85" s="61"/>
      <c r="I85" s="61">
        <f t="shared" si="16"/>
        <v>0</v>
      </c>
      <c r="J85" s="61"/>
      <c r="K85" s="61">
        <v>72.72</v>
      </c>
      <c r="L85" s="61">
        <f t="shared" si="17"/>
        <v>36.36</v>
      </c>
      <c r="M85" s="61">
        <f t="shared" si="18"/>
        <v>258.54523999999998</v>
      </c>
      <c r="N85" s="58" t="s">
        <v>165</v>
      </c>
    </row>
    <row r="86" spans="1:14" s="59" customFormat="1" ht="15" customHeight="1" x14ac:dyDescent="0.2">
      <c r="A86" s="49" t="s">
        <v>89</v>
      </c>
      <c r="B86" s="54" t="s">
        <v>146</v>
      </c>
      <c r="C86" s="58" t="s">
        <v>116</v>
      </c>
      <c r="D86" s="64">
        <v>5</v>
      </c>
      <c r="E86" s="54">
        <v>441.94144999999997</v>
      </c>
      <c r="F86" s="54">
        <f t="shared" si="15"/>
        <v>220.97072499999999</v>
      </c>
      <c r="G86" s="54">
        <v>2015</v>
      </c>
      <c r="H86" s="54"/>
      <c r="I86" s="54">
        <f t="shared" si="16"/>
        <v>0</v>
      </c>
      <c r="J86" s="54"/>
      <c r="K86" s="54">
        <v>74</v>
      </c>
      <c r="L86" s="54">
        <f t="shared" si="17"/>
        <v>37</v>
      </c>
      <c r="M86" s="54">
        <f t="shared" si="18"/>
        <v>257.97072500000002</v>
      </c>
      <c r="N86" s="58" t="s">
        <v>167</v>
      </c>
    </row>
    <row r="87" spans="1:14" s="59" customFormat="1" ht="15" customHeight="1" x14ac:dyDescent="0.2">
      <c r="A87" s="49" t="s">
        <v>90</v>
      </c>
      <c r="B87" s="61" t="s">
        <v>147</v>
      </c>
      <c r="C87" s="62" t="s">
        <v>148</v>
      </c>
      <c r="D87" s="64">
        <v>5</v>
      </c>
      <c r="E87" s="61">
        <v>439.29451999999998</v>
      </c>
      <c r="F87" s="61">
        <f t="shared" si="15"/>
        <v>219.64725999999999</v>
      </c>
      <c r="G87" s="61">
        <v>2015</v>
      </c>
      <c r="H87" s="61"/>
      <c r="I87" s="61">
        <f t="shared" si="16"/>
        <v>0</v>
      </c>
      <c r="J87" s="61">
        <v>2.91</v>
      </c>
      <c r="K87" s="61">
        <v>74.56</v>
      </c>
      <c r="L87" s="61">
        <f t="shared" si="17"/>
        <v>37.28</v>
      </c>
      <c r="M87" s="61">
        <f t="shared" si="18"/>
        <v>256.92725999999999</v>
      </c>
      <c r="N87" s="58" t="s">
        <v>167</v>
      </c>
    </row>
    <row r="88" spans="1:14" s="59" customFormat="1" ht="15" customHeight="1" x14ac:dyDescent="0.2">
      <c r="A88" s="49" t="s">
        <v>91</v>
      </c>
      <c r="B88" s="54" t="s">
        <v>149</v>
      </c>
      <c r="C88" s="58" t="s">
        <v>116</v>
      </c>
      <c r="D88" s="64">
        <v>5</v>
      </c>
      <c r="E88" s="54">
        <v>441.78134</v>
      </c>
      <c r="F88" s="54">
        <f t="shared" si="15"/>
        <v>220.89067</v>
      </c>
      <c r="G88" s="54">
        <v>2015</v>
      </c>
      <c r="H88" s="54"/>
      <c r="I88" s="54">
        <f t="shared" si="16"/>
        <v>0</v>
      </c>
      <c r="J88" s="54"/>
      <c r="K88" s="54">
        <v>70.81</v>
      </c>
      <c r="L88" s="54">
        <f t="shared" si="17"/>
        <v>35.405000000000001</v>
      </c>
      <c r="M88" s="54">
        <f t="shared" si="18"/>
        <v>256.29566999999997</v>
      </c>
      <c r="N88" s="58" t="s">
        <v>167</v>
      </c>
    </row>
    <row r="89" spans="1:14" s="59" customFormat="1" ht="15" customHeight="1" x14ac:dyDescent="0.2">
      <c r="A89" s="49" t="s">
        <v>92</v>
      </c>
      <c r="B89" s="54" t="s">
        <v>150</v>
      </c>
      <c r="C89" s="54" t="s">
        <v>114</v>
      </c>
      <c r="D89" s="64">
        <v>5</v>
      </c>
      <c r="E89" s="54">
        <v>434.71517999999998</v>
      </c>
      <c r="F89" s="54">
        <f t="shared" si="15"/>
        <v>217.35758999999999</v>
      </c>
      <c r="G89" s="54">
        <v>2015</v>
      </c>
      <c r="H89" s="54"/>
      <c r="I89" s="54">
        <f t="shared" si="16"/>
        <v>0</v>
      </c>
      <c r="J89" s="54"/>
      <c r="K89" s="60">
        <v>75.5</v>
      </c>
      <c r="L89" s="54">
        <f t="shared" si="17"/>
        <v>37.75</v>
      </c>
      <c r="M89" s="54">
        <f t="shared" si="18"/>
        <v>255.10758999999999</v>
      </c>
      <c r="N89" s="54"/>
    </row>
    <row r="90" spans="1:14" s="59" customFormat="1" ht="15" customHeight="1" x14ac:dyDescent="0.2">
      <c r="A90" s="49" t="s">
        <v>93</v>
      </c>
      <c r="B90" s="54" t="s">
        <v>151</v>
      </c>
      <c r="C90" s="54" t="s">
        <v>148</v>
      </c>
      <c r="D90" s="64">
        <v>5</v>
      </c>
      <c r="E90" s="54">
        <v>446.1069</v>
      </c>
      <c r="F90" s="54">
        <f t="shared" si="15"/>
        <v>223.05345</v>
      </c>
      <c r="G90" s="54">
        <v>2013</v>
      </c>
      <c r="H90" s="54">
        <v>431.28439400000002</v>
      </c>
      <c r="I90" s="54">
        <f t="shared" si="16"/>
        <v>215.64219700000001</v>
      </c>
      <c r="J90" s="54">
        <v>3</v>
      </c>
      <c r="K90" s="54">
        <v>76.66</v>
      </c>
      <c r="L90" s="54">
        <f t="shared" si="17"/>
        <v>38.33</v>
      </c>
      <c r="M90" s="54">
        <f>SUM(I90+L90)</f>
        <v>253.97219699999999</v>
      </c>
      <c r="N90" s="58" t="s">
        <v>167</v>
      </c>
    </row>
    <row r="91" spans="1:14" s="7" customFormat="1" ht="15" customHeight="1" x14ac:dyDescent="0.2">
      <c r="A91" s="13" t="s">
        <v>82</v>
      </c>
      <c r="B91" s="32" t="s">
        <v>152</v>
      </c>
      <c r="C91" s="32" t="s">
        <v>122</v>
      </c>
      <c r="D91" s="52">
        <v>5</v>
      </c>
      <c r="E91" s="32">
        <v>443.24086999999997</v>
      </c>
      <c r="F91" s="32">
        <f t="shared" si="15"/>
        <v>221.62043499999999</v>
      </c>
      <c r="G91" s="32">
        <v>2015</v>
      </c>
      <c r="H91" s="32"/>
      <c r="I91" s="32">
        <f t="shared" si="16"/>
        <v>0</v>
      </c>
      <c r="J91" s="32">
        <v>2.41</v>
      </c>
      <c r="K91" s="32">
        <v>62.9</v>
      </c>
      <c r="L91" s="32">
        <f t="shared" si="17"/>
        <v>31.45</v>
      </c>
      <c r="M91" s="32">
        <f>SUM(F91+L91)</f>
        <v>253.07043499999997</v>
      </c>
      <c r="N91" s="33" t="s">
        <v>165</v>
      </c>
    </row>
    <row r="92" spans="1:14" s="7" customFormat="1" ht="15" customHeight="1" x14ac:dyDescent="0.2">
      <c r="A92" s="13" t="s">
        <v>83</v>
      </c>
      <c r="B92" s="21" t="s">
        <v>153</v>
      </c>
      <c r="C92" s="22" t="s">
        <v>116</v>
      </c>
      <c r="D92" s="52">
        <v>5</v>
      </c>
      <c r="E92" s="21">
        <v>454.66048999999998</v>
      </c>
      <c r="F92" s="21">
        <f t="shared" si="15"/>
        <v>227.33024499999999</v>
      </c>
      <c r="G92" s="21">
        <v>2014</v>
      </c>
      <c r="H92" s="21">
        <v>441.57203800000002</v>
      </c>
      <c r="I92" s="21">
        <f t="shared" si="16"/>
        <v>220.78601900000001</v>
      </c>
      <c r="J92" s="21"/>
      <c r="K92" s="21">
        <v>64.27</v>
      </c>
      <c r="L92" s="21">
        <f t="shared" si="17"/>
        <v>32.134999999999998</v>
      </c>
      <c r="M92" s="21">
        <f>SUM(I92+L92)</f>
        <v>252.921019</v>
      </c>
      <c r="N92" s="22"/>
    </row>
    <row r="93" spans="1:14" s="7" customFormat="1" ht="15" customHeight="1" x14ac:dyDescent="0.2">
      <c r="A93" s="13" t="s">
        <v>84</v>
      </c>
      <c r="B93" s="29" t="s">
        <v>154</v>
      </c>
      <c r="C93" s="28" t="s">
        <v>135</v>
      </c>
      <c r="D93" s="52">
        <v>5</v>
      </c>
      <c r="E93" s="29">
        <v>439.35336000000001</v>
      </c>
      <c r="F93" s="29">
        <f t="shared" si="15"/>
        <v>219.67668</v>
      </c>
      <c r="G93" s="21">
        <v>2015</v>
      </c>
      <c r="H93" s="29"/>
      <c r="I93" s="29">
        <f t="shared" si="16"/>
        <v>0</v>
      </c>
      <c r="J93" s="21">
        <v>2.42</v>
      </c>
      <c r="K93" s="29">
        <v>63.13</v>
      </c>
      <c r="L93" s="29">
        <f t="shared" si="17"/>
        <v>31.565000000000001</v>
      </c>
      <c r="M93" s="29">
        <f>SUM(F93+L93)</f>
        <v>251.24168</v>
      </c>
      <c r="N93" s="33" t="s">
        <v>167</v>
      </c>
    </row>
    <row r="94" spans="1:14" s="7" customFormat="1" ht="15" customHeight="1" x14ac:dyDescent="0.2">
      <c r="A94" s="13" t="s">
        <v>85</v>
      </c>
      <c r="B94" s="32" t="s">
        <v>155</v>
      </c>
      <c r="C94" s="33" t="s">
        <v>142</v>
      </c>
      <c r="D94" s="52">
        <v>5</v>
      </c>
      <c r="E94" s="32">
        <v>452.69193000000001</v>
      </c>
      <c r="F94" s="32">
        <f t="shared" si="15"/>
        <v>226.34596500000001</v>
      </c>
      <c r="G94" s="32">
        <v>2013</v>
      </c>
      <c r="H94" s="32">
        <v>437.65062699999999</v>
      </c>
      <c r="I94" s="32">
        <f t="shared" si="16"/>
        <v>218.82531349999999</v>
      </c>
      <c r="J94" s="32"/>
      <c r="K94" s="32">
        <v>61.82</v>
      </c>
      <c r="L94" s="32">
        <f t="shared" si="17"/>
        <v>30.91</v>
      </c>
      <c r="M94" s="32">
        <f>SUM(I94+L94)</f>
        <v>249.73531349999999</v>
      </c>
      <c r="N94" s="33"/>
    </row>
    <row r="95" spans="1:14" s="7" customFormat="1" ht="15" customHeight="1" x14ac:dyDescent="0.2">
      <c r="A95" s="13" t="s">
        <v>94</v>
      </c>
      <c r="B95" s="32" t="s">
        <v>156</v>
      </c>
      <c r="C95" s="32" t="s">
        <v>114</v>
      </c>
      <c r="D95" s="52">
        <v>5</v>
      </c>
      <c r="E95" s="32">
        <v>443.60779000000002</v>
      </c>
      <c r="F95" s="32">
        <f t="shared" si="15"/>
        <v>221.80389500000001</v>
      </c>
      <c r="G95" s="32">
        <v>2013</v>
      </c>
      <c r="H95" s="32">
        <v>428.86831999999998</v>
      </c>
      <c r="I95" s="32">
        <f t="shared" si="16"/>
        <v>214.43415999999999</v>
      </c>
      <c r="J95" s="32"/>
      <c r="K95" s="50">
        <v>70.510000000000005</v>
      </c>
      <c r="L95" s="32">
        <f t="shared" si="17"/>
        <v>35.255000000000003</v>
      </c>
      <c r="M95" s="32">
        <f>SUM(I95+L95)</f>
        <v>249.68915999999999</v>
      </c>
      <c r="N95" s="33" t="s">
        <v>165</v>
      </c>
    </row>
    <row r="96" spans="1:14" s="7" customFormat="1" ht="15" customHeight="1" x14ac:dyDescent="0.2">
      <c r="A96" s="13" t="s">
        <v>95</v>
      </c>
      <c r="B96" s="32" t="s">
        <v>157</v>
      </c>
      <c r="C96" s="32" t="s">
        <v>158</v>
      </c>
      <c r="D96" s="52">
        <v>5</v>
      </c>
      <c r="E96" s="32">
        <v>431.43709000000001</v>
      </c>
      <c r="F96" s="32">
        <f t="shared" si="15"/>
        <v>215.71854500000001</v>
      </c>
      <c r="G96" s="32">
        <v>2015</v>
      </c>
      <c r="H96" s="32"/>
      <c r="I96" s="32">
        <f t="shared" si="16"/>
        <v>0</v>
      </c>
      <c r="J96" s="32"/>
      <c r="K96" s="32">
        <v>67.69</v>
      </c>
      <c r="L96" s="32">
        <f t="shared" si="17"/>
        <v>33.844999999999999</v>
      </c>
      <c r="M96" s="32">
        <f>SUM(F96+L96)</f>
        <v>249.563545</v>
      </c>
      <c r="N96" s="33"/>
    </row>
    <row r="97" spans="1:14" s="7" customFormat="1" ht="15" customHeight="1" x14ac:dyDescent="0.2">
      <c r="A97" s="13" t="s">
        <v>96</v>
      </c>
      <c r="B97" s="32" t="s">
        <v>159</v>
      </c>
      <c r="C97" s="33" t="s">
        <v>160</v>
      </c>
      <c r="D97" s="52">
        <v>5</v>
      </c>
      <c r="E97" s="32">
        <v>430.84111999999999</v>
      </c>
      <c r="F97" s="32">
        <f t="shared" si="15"/>
        <v>215.42055999999999</v>
      </c>
      <c r="G97" s="32">
        <v>2014</v>
      </c>
      <c r="H97" s="32">
        <v>418.43836299999998</v>
      </c>
      <c r="I97" s="32">
        <f t="shared" si="16"/>
        <v>209.21918149999999</v>
      </c>
      <c r="J97" s="32"/>
      <c r="K97" s="33">
        <v>80.61</v>
      </c>
      <c r="L97" s="32">
        <f t="shared" si="17"/>
        <v>40.305</v>
      </c>
      <c r="M97" s="32">
        <f>SUM(I97+L97)</f>
        <v>249.5241815</v>
      </c>
      <c r="N97" s="33" t="s">
        <v>165</v>
      </c>
    </row>
    <row r="98" spans="1:14" s="7" customFormat="1" ht="15" customHeight="1" x14ac:dyDescent="0.2">
      <c r="A98" s="13" t="s">
        <v>97</v>
      </c>
      <c r="B98" s="32" t="s">
        <v>161</v>
      </c>
      <c r="C98" s="53" t="s">
        <v>148</v>
      </c>
      <c r="D98" s="52">
        <v>5</v>
      </c>
      <c r="E98" s="32">
        <v>423.36784999999998</v>
      </c>
      <c r="F98" s="32">
        <f t="shared" si="15"/>
        <v>211.68392499999999</v>
      </c>
      <c r="G98" s="32">
        <v>2015</v>
      </c>
      <c r="H98" s="32"/>
      <c r="I98" s="32">
        <f t="shared" si="16"/>
        <v>0</v>
      </c>
      <c r="J98" s="32">
        <v>2.95</v>
      </c>
      <c r="K98" s="32">
        <v>75.5</v>
      </c>
      <c r="L98" s="32">
        <f t="shared" si="17"/>
        <v>37.75</v>
      </c>
      <c r="M98" s="32">
        <f t="shared" ref="M98:M100" si="19">SUM(F98+L98)</f>
        <v>249.43392499999999</v>
      </c>
      <c r="N98" s="33" t="s">
        <v>167</v>
      </c>
    </row>
    <row r="99" spans="1:14" s="7" customFormat="1" ht="15" customHeight="1" x14ac:dyDescent="0.2">
      <c r="A99" s="13" t="s">
        <v>98</v>
      </c>
      <c r="B99" s="21" t="s">
        <v>162</v>
      </c>
      <c r="C99" s="22" t="s">
        <v>163</v>
      </c>
      <c r="D99" s="52">
        <v>5</v>
      </c>
      <c r="E99" s="21">
        <v>424.17522000000002</v>
      </c>
      <c r="F99" s="21">
        <f t="shared" si="15"/>
        <v>212.08761000000001</v>
      </c>
      <c r="G99" s="21">
        <v>2015</v>
      </c>
      <c r="H99" s="21"/>
      <c r="I99" s="21">
        <f t="shared" si="16"/>
        <v>0</v>
      </c>
      <c r="J99" s="21">
        <v>2.89</v>
      </c>
      <c r="K99" s="21">
        <v>74.099999999999994</v>
      </c>
      <c r="L99" s="21">
        <f t="shared" si="17"/>
        <v>37.049999999999997</v>
      </c>
      <c r="M99" s="21">
        <f t="shared" si="19"/>
        <v>249.13761</v>
      </c>
      <c r="N99" s="33" t="s">
        <v>167</v>
      </c>
    </row>
    <row r="100" spans="1:14" s="7" customFormat="1" ht="15" customHeight="1" x14ac:dyDescent="0.2">
      <c r="A100" s="13" t="s">
        <v>99</v>
      </c>
      <c r="B100" s="32" t="s">
        <v>164</v>
      </c>
      <c r="C100" s="33" t="s">
        <v>158</v>
      </c>
      <c r="D100" s="52">
        <v>5</v>
      </c>
      <c r="E100" s="32">
        <v>419.67727000000002</v>
      </c>
      <c r="F100" s="32">
        <f t="shared" si="15"/>
        <v>209.83863500000001</v>
      </c>
      <c r="G100" s="32">
        <v>2015</v>
      </c>
      <c r="H100" s="32"/>
      <c r="I100" s="32">
        <f t="shared" si="16"/>
        <v>0</v>
      </c>
      <c r="J100" s="32">
        <v>3.05</v>
      </c>
      <c r="K100" s="32">
        <v>77.83</v>
      </c>
      <c r="L100" s="32">
        <f t="shared" si="17"/>
        <v>38.914999999999999</v>
      </c>
      <c r="M100" s="32">
        <f t="shared" si="19"/>
        <v>248.753635</v>
      </c>
      <c r="N100" s="33" t="s">
        <v>167</v>
      </c>
    </row>
    <row r="101" spans="1:14" s="7" customFormat="1" ht="12" x14ac:dyDescent="0.2">
      <c r="I101" s="15"/>
      <c r="J101" s="16"/>
      <c r="K101" s="15"/>
    </row>
    <row r="102" spans="1:14" s="3" customFormat="1" ht="54.75" customHeight="1" x14ac:dyDescent="0.25">
      <c r="B102" s="88" t="s">
        <v>57</v>
      </c>
      <c r="C102" s="88"/>
      <c r="D102" s="88"/>
      <c r="E102" s="88"/>
      <c r="F102" s="88"/>
      <c r="G102" s="88"/>
      <c r="H102" s="88"/>
      <c r="I102" s="88"/>
      <c r="J102" s="88"/>
      <c r="K102" s="88"/>
      <c r="L102" s="88"/>
      <c r="M102" s="88"/>
      <c r="N102" s="88"/>
    </row>
    <row r="103" spans="1:14" s="3" customFormat="1" ht="45" x14ac:dyDescent="0.25">
      <c r="B103" s="47" t="s">
        <v>51</v>
      </c>
      <c r="I103" s="4"/>
      <c r="J103" s="4"/>
      <c r="K103" s="4"/>
    </row>
    <row r="104" spans="1:14" s="3" customFormat="1" x14ac:dyDescent="0.25">
      <c r="B104" s="17"/>
      <c r="I104" s="4"/>
      <c r="J104" s="4"/>
      <c r="K104" s="4"/>
    </row>
    <row r="105" spans="1:14" s="3" customFormat="1" x14ac:dyDescent="0.25">
      <c r="B105" s="18" t="s">
        <v>52</v>
      </c>
      <c r="I105" s="4"/>
      <c r="J105" s="4"/>
      <c r="K105" s="4"/>
    </row>
    <row r="106" spans="1:14" x14ac:dyDescent="0.25">
      <c r="B106" s="5"/>
      <c r="I106" s="1"/>
      <c r="J106" s="4"/>
      <c r="K106" s="1"/>
    </row>
    <row r="107" spans="1:14" x14ac:dyDescent="0.25">
      <c r="I107" s="1"/>
      <c r="J107" s="4"/>
      <c r="K107" s="1"/>
    </row>
    <row r="108" spans="1:14" x14ac:dyDescent="0.25">
      <c r="I108" s="1"/>
      <c r="J108" s="4"/>
      <c r="K108" s="1"/>
    </row>
    <row r="109" spans="1:14" x14ac:dyDescent="0.25">
      <c r="I109" s="1"/>
      <c r="J109" s="4"/>
      <c r="K109" s="1"/>
    </row>
    <row r="110" spans="1:14" x14ac:dyDescent="0.25">
      <c r="I110" s="1"/>
      <c r="J110" s="4"/>
      <c r="K110" s="1"/>
    </row>
    <row r="111" spans="1:14" x14ac:dyDescent="0.25">
      <c r="I111" s="1"/>
      <c r="J111" s="4"/>
      <c r="K111" s="1"/>
    </row>
  </sheetData>
  <mergeCells count="46">
    <mergeCell ref="B77:N77"/>
    <mergeCell ref="B78:N78"/>
    <mergeCell ref="B79:B80"/>
    <mergeCell ref="D79:D80"/>
    <mergeCell ref="E79:F79"/>
    <mergeCell ref="G79:G80"/>
    <mergeCell ref="H79:H80"/>
    <mergeCell ref="I79:I80"/>
    <mergeCell ref="J79:L79"/>
    <mergeCell ref="M79:M80"/>
    <mergeCell ref="N79:N80"/>
    <mergeCell ref="B52:N52"/>
    <mergeCell ref="B54:B55"/>
    <mergeCell ref="D54:D55"/>
    <mergeCell ref="E54:F54"/>
    <mergeCell ref="G54:G55"/>
    <mergeCell ref="H54:H55"/>
    <mergeCell ref="I54:I55"/>
    <mergeCell ref="J54:L54"/>
    <mergeCell ref="M54:M55"/>
    <mergeCell ref="N54:N55"/>
    <mergeCell ref="B53:N53"/>
    <mergeCell ref="M29:M30"/>
    <mergeCell ref="B2:N2"/>
    <mergeCell ref="B3:N3"/>
    <mergeCell ref="B4:B5"/>
    <mergeCell ref="D4:D5"/>
    <mergeCell ref="E4:F4"/>
    <mergeCell ref="G4:G5"/>
    <mergeCell ref="H4:H5"/>
    <mergeCell ref="N29:N30"/>
    <mergeCell ref="A1:N1"/>
    <mergeCell ref="B102:N102"/>
    <mergeCell ref="I4:I5"/>
    <mergeCell ref="J4:L4"/>
    <mergeCell ref="M4:M5"/>
    <mergeCell ref="N4:N5"/>
    <mergeCell ref="B27:N27"/>
    <mergeCell ref="B28:N28"/>
    <mergeCell ref="B29:B30"/>
    <mergeCell ref="D29:D30"/>
    <mergeCell ref="E29:F29"/>
    <mergeCell ref="G29:G30"/>
    <mergeCell ref="H29:H30"/>
    <mergeCell ref="I29:I30"/>
    <mergeCell ref="J29:L29"/>
  </mergeCells>
  <pageMargins left="0.70866141732283472" right="0.70866141732283472" top="0.74803149606299213" bottom="0.74803149606299213" header="0.31496062992125984" footer="0.31496062992125984"/>
  <pageSetup paperSize="9" scale="67" orientation="landscape" r:id="rId1"/>
  <rowBreaks count="3" manualBreakCount="3">
    <brk id="26" max="13" man="1"/>
    <brk id="51" max="13" man="1"/>
    <brk id="7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8"/>
  <sheetViews>
    <sheetView topLeftCell="A69" zoomScaleNormal="100" workbookViewId="0">
      <selection activeCell="D95" sqref="D95"/>
    </sheetView>
  </sheetViews>
  <sheetFormatPr defaultRowHeight="15" x14ac:dyDescent="0.25"/>
  <cols>
    <col min="1" max="1" width="3.7109375" customWidth="1"/>
    <col min="2" max="2" width="22.28515625" customWidth="1"/>
    <col min="3" max="3" width="21.42578125" style="41" customWidth="1"/>
    <col min="4" max="4" width="15.85546875" bestFit="1" customWidth="1"/>
    <col min="5" max="5" width="15.5703125" customWidth="1"/>
    <col min="6" max="6" width="4.85546875" customWidth="1"/>
    <col min="7" max="7" width="5.28515625" customWidth="1"/>
    <col min="8" max="8" width="5.140625" customWidth="1"/>
    <col min="9" max="9" width="8.5703125" customWidth="1"/>
    <col min="10" max="10" width="7.85546875" style="3" customWidth="1"/>
    <col min="11" max="11" width="32.140625" customWidth="1"/>
    <col min="12" max="12" width="13.85546875" style="81" customWidth="1"/>
    <col min="13" max="13" width="8.85546875" customWidth="1"/>
    <col min="14" max="14" width="34.42578125" customWidth="1"/>
    <col min="15" max="15" width="9.85546875" customWidth="1"/>
  </cols>
  <sheetData>
    <row r="2" spans="1:14" s="7" customFormat="1" x14ac:dyDescent="0.25">
      <c r="B2" s="2"/>
      <c r="C2" s="40" t="s">
        <v>321</v>
      </c>
      <c r="D2" s="6"/>
      <c r="E2" s="6"/>
      <c r="F2" s="6"/>
      <c r="G2" s="2"/>
      <c r="H2" s="2"/>
      <c r="I2" s="2"/>
      <c r="J2" s="3"/>
      <c r="K2" s="2"/>
      <c r="L2" s="76"/>
      <c r="M2" s="2"/>
      <c r="N2" s="2"/>
    </row>
    <row r="3" spans="1:14" s="7" customFormat="1" x14ac:dyDescent="0.25">
      <c r="B3" s="2"/>
      <c r="C3" s="41"/>
      <c r="D3" s="2"/>
      <c r="E3" s="2"/>
      <c r="F3" s="2"/>
      <c r="G3" s="2"/>
      <c r="H3" s="2"/>
      <c r="I3" s="2"/>
      <c r="J3" s="3"/>
      <c r="K3" s="2"/>
      <c r="L3" s="76"/>
      <c r="M3" s="2"/>
      <c r="N3" s="2"/>
    </row>
    <row r="4" spans="1:14" s="7" customFormat="1" ht="76.5" customHeight="1" x14ac:dyDescent="0.25">
      <c r="B4" s="101" t="s">
        <v>100</v>
      </c>
      <c r="C4" s="102"/>
      <c r="D4" s="102"/>
      <c r="E4" s="102"/>
      <c r="F4" s="102"/>
      <c r="G4" s="102"/>
      <c r="H4" s="102"/>
      <c r="I4" s="102"/>
      <c r="J4" s="102"/>
      <c r="K4" s="102"/>
      <c r="L4" s="102"/>
      <c r="M4" s="19"/>
      <c r="N4" s="19"/>
    </row>
    <row r="5" spans="1:14" s="20" customFormat="1" ht="24" customHeight="1" x14ac:dyDescent="0.25">
      <c r="B5" s="105" t="s">
        <v>58</v>
      </c>
      <c r="C5" s="105"/>
      <c r="D5" s="105"/>
      <c r="E5" s="105"/>
      <c r="F5" s="105"/>
      <c r="G5" s="105"/>
      <c r="H5" s="105"/>
      <c r="I5" s="105"/>
      <c r="J5" s="105"/>
      <c r="K5" s="105"/>
      <c r="L5" s="77"/>
    </row>
    <row r="6" spans="1:14" s="20" customFormat="1" ht="24" customHeight="1" thickBot="1" x14ac:dyDescent="0.3">
      <c r="B6" s="106" t="s">
        <v>101</v>
      </c>
      <c r="C6" s="106"/>
      <c r="D6" s="106"/>
      <c r="E6" s="106"/>
      <c r="F6" s="106"/>
      <c r="G6" s="106"/>
      <c r="H6" s="106"/>
      <c r="I6" s="106"/>
      <c r="J6" s="106"/>
      <c r="K6" s="106"/>
      <c r="L6" s="77"/>
    </row>
    <row r="7" spans="1:14" s="20" customFormat="1" ht="24" customHeight="1" thickBot="1" x14ac:dyDescent="0.3">
      <c r="B7" s="107" t="s">
        <v>59</v>
      </c>
      <c r="C7" s="108" t="s">
        <v>60</v>
      </c>
      <c r="D7" s="109" t="s">
        <v>61</v>
      </c>
      <c r="E7" s="111" t="s">
        <v>62</v>
      </c>
      <c r="F7" s="113" t="s">
        <v>63</v>
      </c>
      <c r="G7" s="115" t="s">
        <v>64</v>
      </c>
      <c r="H7" s="116"/>
      <c r="I7" s="116"/>
      <c r="J7" s="117"/>
      <c r="K7" s="118" t="s">
        <v>8</v>
      </c>
      <c r="L7" s="103" t="s">
        <v>65</v>
      </c>
    </row>
    <row r="8" spans="1:14" s="20" customFormat="1" ht="44.25" customHeight="1" thickBot="1" x14ac:dyDescent="0.3">
      <c r="B8" s="107"/>
      <c r="C8" s="108"/>
      <c r="D8" s="110"/>
      <c r="E8" s="112"/>
      <c r="F8" s="114"/>
      <c r="G8" s="55" t="s">
        <v>66</v>
      </c>
      <c r="H8" s="55" t="s">
        <v>67</v>
      </c>
      <c r="I8" s="55" t="s">
        <v>4</v>
      </c>
      <c r="J8" s="56" t="s">
        <v>68</v>
      </c>
      <c r="K8" s="119"/>
      <c r="L8" s="104"/>
    </row>
    <row r="9" spans="1:14" s="23" customFormat="1" ht="24.95" customHeight="1" x14ac:dyDescent="0.2">
      <c r="A9" s="30" t="s">
        <v>13</v>
      </c>
      <c r="B9" s="65" t="s">
        <v>196</v>
      </c>
      <c r="C9" s="65" t="s">
        <v>197</v>
      </c>
      <c r="D9" s="65" t="s">
        <v>198</v>
      </c>
      <c r="E9" s="66" t="s">
        <v>198</v>
      </c>
      <c r="F9" s="65">
        <v>1</v>
      </c>
      <c r="G9" s="65"/>
      <c r="H9" s="65"/>
      <c r="I9" s="65">
        <v>508.30504000000002</v>
      </c>
      <c r="J9" s="66">
        <v>2013</v>
      </c>
      <c r="K9" s="65" t="s">
        <v>225</v>
      </c>
      <c r="L9" s="78">
        <v>463.89532000000003</v>
      </c>
    </row>
    <row r="10" spans="1:14" s="23" customFormat="1" ht="24.95" customHeight="1" x14ac:dyDescent="0.2">
      <c r="A10" s="30" t="s">
        <v>14</v>
      </c>
      <c r="B10" s="67" t="s">
        <v>199</v>
      </c>
      <c r="C10" s="67" t="s">
        <v>197</v>
      </c>
      <c r="D10" s="67" t="s">
        <v>198</v>
      </c>
      <c r="E10" s="67" t="s">
        <v>198</v>
      </c>
      <c r="F10" s="67">
        <v>1</v>
      </c>
      <c r="G10" s="67"/>
      <c r="H10" s="67"/>
      <c r="I10" s="67">
        <v>505.41356999999999</v>
      </c>
      <c r="J10" s="67">
        <v>2013</v>
      </c>
      <c r="K10" s="67" t="s">
        <v>225</v>
      </c>
      <c r="L10" s="79">
        <v>463.89532000000003</v>
      </c>
    </row>
    <row r="11" spans="1:14" s="23" customFormat="1" ht="24.95" customHeight="1" x14ac:dyDescent="0.2">
      <c r="A11" s="30" t="s">
        <v>15</v>
      </c>
      <c r="B11" s="67" t="s">
        <v>200</v>
      </c>
      <c r="C11" s="69" t="s">
        <v>201</v>
      </c>
      <c r="D11" s="67" t="s">
        <v>198</v>
      </c>
      <c r="E11" s="69" t="s">
        <v>198</v>
      </c>
      <c r="F11" s="67">
        <v>1</v>
      </c>
      <c r="G11" s="67"/>
      <c r="H11" s="67"/>
      <c r="I11" s="67">
        <v>497.91424000000001</v>
      </c>
      <c r="J11" s="69">
        <v>2018</v>
      </c>
      <c r="K11" s="67" t="s">
        <v>225</v>
      </c>
      <c r="L11" s="79">
        <v>470.86790999999999</v>
      </c>
    </row>
    <row r="12" spans="1:14" s="23" customFormat="1" ht="24.95" customHeight="1" x14ac:dyDescent="0.2">
      <c r="A12" s="30" t="s">
        <v>16</v>
      </c>
      <c r="B12" s="67" t="s">
        <v>202</v>
      </c>
      <c r="C12" s="69" t="s">
        <v>203</v>
      </c>
      <c r="D12" s="67" t="s">
        <v>198</v>
      </c>
      <c r="E12" s="69" t="s">
        <v>198</v>
      </c>
      <c r="F12" s="67">
        <v>1</v>
      </c>
      <c r="G12" s="67"/>
      <c r="H12" s="67"/>
      <c r="I12" s="67">
        <v>497.79462000000001</v>
      </c>
      <c r="J12" s="69">
        <v>2018</v>
      </c>
      <c r="K12" s="67" t="s">
        <v>225</v>
      </c>
      <c r="L12" s="79">
        <v>470.86790999999999</v>
      </c>
    </row>
    <row r="13" spans="1:14" s="23" customFormat="1" ht="24.95" customHeight="1" x14ac:dyDescent="0.2">
      <c r="A13" s="30" t="s">
        <v>17</v>
      </c>
      <c r="B13" s="67" t="s">
        <v>204</v>
      </c>
      <c r="C13" s="70" t="s">
        <v>205</v>
      </c>
      <c r="D13" s="67" t="s">
        <v>198</v>
      </c>
      <c r="E13" s="67" t="s">
        <v>198</v>
      </c>
      <c r="F13" s="67">
        <v>1</v>
      </c>
      <c r="G13" s="67"/>
      <c r="H13" s="67"/>
      <c r="I13" s="67">
        <v>494.55306999999999</v>
      </c>
      <c r="J13" s="67">
        <v>2018</v>
      </c>
      <c r="K13" s="67" t="s">
        <v>225</v>
      </c>
      <c r="L13" s="79">
        <v>470.86790999999999</v>
      </c>
    </row>
    <row r="14" spans="1:14" s="24" customFormat="1" ht="24.95" customHeight="1" x14ac:dyDescent="0.2">
      <c r="A14" s="30" t="s">
        <v>18</v>
      </c>
      <c r="B14" s="67" t="s">
        <v>206</v>
      </c>
      <c r="C14" s="71" t="s">
        <v>201</v>
      </c>
      <c r="D14" s="67" t="s">
        <v>198</v>
      </c>
      <c r="E14" s="67" t="s">
        <v>198</v>
      </c>
      <c r="F14" s="67">
        <v>1</v>
      </c>
      <c r="G14" s="67"/>
      <c r="H14" s="67"/>
      <c r="I14" s="67">
        <v>492.78780999999998</v>
      </c>
      <c r="J14" s="67">
        <v>2018</v>
      </c>
      <c r="K14" s="67" t="s">
        <v>225</v>
      </c>
      <c r="L14" s="79">
        <v>470.86790999999999</v>
      </c>
    </row>
    <row r="15" spans="1:14" s="25" customFormat="1" ht="24.95" customHeight="1" x14ac:dyDescent="0.25">
      <c r="A15" s="30" t="s">
        <v>19</v>
      </c>
      <c r="B15" s="67" t="s">
        <v>207</v>
      </c>
      <c r="C15" s="67" t="s">
        <v>208</v>
      </c>
      <c r="D15" s="67" t="s">
        <v>198</v>
      </c>
      <c r="E15" s="67" t="s">
        <v>198</v>
      </c>
      <c r="F15" s="67">
        <v>1</v>
      </c>
      <c r="G15" s="67"/>
      <c r="H15" s="67"/>
      <c r="I15" s="67">
        <v>492.55412000000001</v>
      </c>
      <c r="J15" s="67">
        <v>2016</v>
      </c>
      <c r="K15" s="67" t="s">
        <v>225</v>
      </c>
      <c r="L15" s="79">
        <v>467.63378</v>
      </c>
    </row>
    <row r="16" spans="1:14" s="26" customFormat="1" ht="24.95" customHeight="1" x14ac:dyDescent="0.25">
      <c r="A16" s="30" t="s">
        <v>20</v>
      </c>
      <c r="B16" s="67" t="s">
        <v>209</v>
      </c>
      <c r="C16" s="67" t="s">
        <v>208</v>
      </c>
      <c r="D16" s="67" t="s">
        <v>198</v>
      </c>
      <c r="E16" s="67" t="s">
        <v>198</v>
      </c>
      <c r="F16" s="67">
        <v>1</v>
      </c>
      <c r="G16" s="67"/>
      <c r="H16" s="67"/>
      <c r="I16" s="67">
        <v>490.02960999999999</v>
      </c>
      <c r="J16" s="67">
        <v>2017</v>
      </c>
      <c r="K16" s="67" t="s">
        <v>225</v>
      </c>
      <c r="L16" s="79">
        <v>461.69648000000001</v>
      </c>
    </row>
    <row r="17" spans="1:13" s="27" customFormat="1" ht="24.95" customHeight="1" x14ac:dyDescent="0.2">
      <c r="A17" s="30" t="s">
        <v>21</v>
      </c>
      <c r="B17" s="70" t="s">
        <v>212</v>
      </c>
      <c r="C17" s="70" t="s">
        <v>213</v>
      </c>
      <c r="D17" s="68" t="s">
        <v>198</v>
      </c>
      <c r="E17" s="68" t="s">
        <v>198</v>
      </c>
      <c r="F17" s="67">
        <v>1</v>
      </c>
      <c r="G17" s="68"/>
      <c r="H17" s="68"/>
      <c r="I17" s="67">
        <v>479.19065000000001</v>
      </c>
      <c r="J17" s="67">
        <v>2018</v>
      </c>
      <c r="K17" s="67" t="s">
        <v>225</v>
      </c>
      <c r="L17" s="79">
        <v>470.86790999999999</v>
      </c>
    </row>
    <row r="18" spans="1:13" s="27" customFormat="1" ht="24.95" customHeight="1" x14ac:dyDescent="0.2">
      <c r="A18" s="30" t="s">
        <v>22</v>
      </c>
      <c r="B18" s="67" t="s">
        <v>214</v>
      </c>
      <c r="C18" s="67" t="s">
        <v>163</v>
      </c>
      <c r="D18" s="67" t="s">
        <v>198</v>
      </c>
      <c r="E18" s="67" t="s">
        <v>198</v>
      </c>
      <c r="F18" s="67">
        <v>1</v>
      </c>
      <c r="G18" s="67"/>
      <c r="H18" s="67"/>
      <c r="I18" s="67">
        <v>478.42333000000002</v>
      </c>
      <c r="J18" s="67">
        <v>2018</v>
      </c>
      <c r="K18" s="67" t="s">
        <v>225</v>
      </c>
      <c r="L18" s="79">
        <v>470.86790999999999</v>
      </c>
    </row>
    <row r="19" spans="1:13" s="24" customFormat="1" ht="24.95" customHeight="1" x14ac:dyDescent="0.2">
      <c r="A19" s="30" t="s">
        <v>23</v>
      </c>
      <c r="B19" s="70" t="s">
        <v>215</v>
      </c>
      <c r="C19" s="70" t="s">
        <v>216</v>
      </c>
      <c r="D19" s="68" t="s">
        <v>217</v>
      </c>
      <c r="E19" s="68" t="s">
        <v>198</v>
      </c>
      <c r="F19" s="67">
        <v>1</v>
      </c>
      <c r="G19" s="68"/>
      <c r="H19" s="68"/>
      <c r="I19" s="67">
        <v>477.68684999999999</v>
      </c>
      <c r="J19" s="67">
        <v>2018</v>
      </c>
      <c r="K19" s="67" t="s">
        <v>225</v>
      </c>
      <c r="L19" s="79">
        <v>470.86790999999999</v>
      </c>
    </row>
    <row r="20" spans="1:13" s="24" customFormat="1" ht="24.95" customHeight="1" x14ac:dyDescent="0.2">
      <c r="A20" s="30" t="s">
        <v>24</v>
      </c>
      <c r="B20" s="68" t="s">
        <v>218</v>
      </c>
      <c r="C20" s="68" t="s">
        <v>129</v>
      </c>
      <c r="D20" s="68" t="s">
        <v>198</v>
      </c>
      <c r="E20" s="68" t="s">
        <v>198</v>
      </c>
      <c r="F20" s="67">
        <v>1</v>
      </c>
      <c r="G20" s="67"/>
      <c r="H20" s="67"/>
      <c r="I20" s="67">
        <v>476.72964999999999</v>
      </c>
      <c r="J20" s="67">
        <v>2018</v>
      </c>
      <c r="K20" s="67" t="s">
        <v>225</v>
      </c>
      <c r="L20" s="79">
        <v>470.86790999999999</v>
      </c>
    </row>
    <row r="21" spans="1:13" s="26" customFormat="1" ht="24.95" customHeight="1" x14ac:dyDescent="0.25">
      <c r="A21" s="30" t="s">
        <v>25</v>
      </c>
      <c r="B21" s="67" t="s">
        <v>220</v>
      </c>
      <c r="C21" s="67" t="s">
        <v>221</v>
      </c>
      <c r="D21" s="67" t="s">
        <v>198</v>
      </c>
      <c r="E21" s="67" t="s">
        <v>198</v>
      </c>
      <c r="F21" s="67">
        <v>1</v>
      </c>
      <c r="G21" s="67"/>
      <c r="H21" s="67"/>
      <c r="I21" s="67">
        <v>472.94709999999998</v>
      </c>
      <c r="J21" s="67">
        <v>2018</v>
      </c>
      <c r="K21" s="67" t="s">
        <v>225</v>
      </c>
      <c r="L21" s="79">
        <v>470.86790999999999</v>
      </c>
    </row>
    <row r="22" spans="1:13" s="26" customFormat="1" ht="24.95" customHeight="1" x14ac:dyDescent="0.25">
      <c r="A22" s="30" t="s">
        <v>26</v>
      </c>
      <c r="B22" s="70" t="s">
        <v>222</v>
      </c>
      <c r="C22" s="70" t="s">
        <v>223</v>
      </c>
      <c r="D22" s="68" t="s">
        <v>224</v>
      </c>
      <c r="E22" s="68" t="s">
        <v>198</v>
      </c>
      <c r="F22" s="67">
        <v>1</v>
      </c>
      <c r="G22" s="68"/>
      <c r="H22" s="68"/>
      <c r="I22" s="67">
        <v>204.28200000000001</v>
      </c>
      <c r="J22" s="67">
        <v>1999</v>
      </c>
      <c r="K22" s="67" t="s">
        <v>225</v>
      </c>
      <c r="L22" s="79">
        <v>204.268</v>
      </c>
    </row>
    <row r="23" spans="1:13" s="25" customFormat="1" ht="44.25" customHeight="1" x14ac:dyDescent="0.25">
      <c r="A23" s="30" t="s">
        <v>27</v>
      </c>
      <c r="B23" s="70" t="s">
        <v>210</v>
      </c>
      <c r="C23" s="70" t="s">
        <v>211</v>
      </c>
      <c r="D23" s="68" t="s">
        <v>198</v>
      </c>
      <c r="E23" s="68" t="s">
        <v>198</v>
      </c>
      <c r="F23" s="67">
        <v>1</v>
      </c>
      <c r="G23" s="68"/>
      <c r="H23" s="68"/>
      <c r="I23" s="67">
        <v>489.46678000000003</v>
      </c>
      <c r="J23" s="67">
        <v>2018</v>
      </c>
      <c r="K23" s="74" t="s">
        <v>319</v>
      </c>
      <c r="L23" s="79">
        <v>470.86790999999999</v>
      </c>
      <c r="M23" s="23"/>
    </row>
    <row r="24" spans="1:13" s="24" customFormat="1" ht="42" customHeight="1" x14ac:dyDescent="0.25">
      <c r="A24" s="30" t="s">
        <v>28</v>
      </c>
      <c r="B24" s="67" t="s">
        <v>219</v>
      </c>
      <c r="C24" s="69" t="s">
        <v>211</v>
      </c>
      <c r="D24" s="67" t="s">
        <v>198</v>
      </c>
      <c r="E24" s="69" t="s">
        <v>198</v>
      </c>
      <c r="F24" s="67">
        <v>1</v>
      </c>
      <c r="G24" s="67"/>
      <c r="H24" s="67"/>
      <c r="I24" s="67">
        <v>476.39711</v>
      </c>
      <c r="J24" s="69">
        <v>2017</v>
      </c>
      <c r="K24" s="74" t="s">
        <v>320</v>
      </c>
      <c r="L24" s="79">
        <v>461.69648000000001</v>
      </c>
    </row>
    <row r="25" spans="1:13" s="26" customFormat="1" ht="24.95" customHeight="1" x14ac:dyDescent="0.25">
      <c r="A25" s="30" t="s">
        <v>29</v>
      </c>
      <c r="B25" s="70" t="s">
        <v>226</v>
      </c>
      <c r="C25" s="70" t="s">
        <v>227</v>
      </c>
      <c r="D25" s="68" t="s">
        <v>198</v>
      </c>
      <c r="E25" s="68" t="s">
        <v>198</v>
      </c>
      <c r="F25" s="67">
        <v>2</v>
      </c>
      <c r="G25" s="68"/>
      <c r="H25" s="68"/>
      <c r="I25" s="67">
        <v>523.8818</v>
      </c>
      <c r="J25" s="67">
        <v>2018</v>
      </c>
      <c r="K25" s="61" t="s">
        <v>291</v>
      </c>
      <c r="L25" s="79">
        <v>470.86790999999999</v>
      </c>
    </row>
    <row r="26" spans="1:13" s="26" customFormat="1" ht="24.95" customHeight="1" x14ac:dyDescent="0.25">
      <c r="A26" s="30" t="s">
        <v>30</v>
      </c>
      <c r="B26" s="67" t="s">
        <v>228</v>
      </c>
      <c r="C26" s="67" t="s">
        <v>197</v>
      </c>
      <c r="D26" s="67" t="s">
        <v>198</v>
      </c>
      <c r="E26" s="69" t="s">
        <v>198</v>
      </c>
      <c r="F26" s="67">
        <v>2</v>
      </c>
      <c r="G26" s="67"/>
      <c r="H26" s="67"/>
      <c r="I26" s="67">
        <v>521.05646999999999</v>
      </c>
      <c r="J26" s="69">
        <v>2017</v>
      </c>
      <c r="K26" s="61" t="s">
        <v>291</v>
      </c>
      <c r="L26" s="79">
        <v>461.69648000000001</v>
      </c>
    </row>
    <row r="27" spans="1:13" s="26" customFormat="1" ht="24.95" customHeight="1" x14ac:dyDescent="0.25">
      <c r="A27" s="30" t="s">
        <v>31</v>
      </c>
      <c r="B27" s="67" t="s">
        <v>229</v>
      </c>
      <c r="C27" s="69" t="s">
        <v>208</v>
      </c>
      <c r="D27" s="67" t="s">
        <v>198</v>
      </c>
      <c r="E27" s="67" t="s">
        <v>198</v>
      </c>
      <c r="F27" s="67">
        <v>2</v>
      </c>
      <c r="G27" s="67"/>
      <c r="H27" s="67"/>
      <c r="I27" s="67">
        <v>501.85998000000001</v>
      </c>
      <c r="J27" s="69">
        <v>2018</v>
      </c>
      <c r="K27" s="61" t="s">
        <v>291</v>
      </c>
      <c r="L27" s="79">
        <v>470.86790999999999</v>
      </c>
    </row>
    <row r="28" spans="1:13" s="26" customFormat="1" ht="24.95" customHeight="1" x14ac:dyDescent="0.25">
      <c r="A28" s="30" t="s">
        <v>32</v>
      </c>
      <c r="B28" s="67" t="s">
        <v>230</v>
      </c>
      <c r="C28" s="67" t="s">
        <v>231</v>
      </c>
      <c r="D28" s="67" t="s">
        <v>198</v>
      </c>
      <c r="E28" s="67" t="s">
        <v>198</v>
      </c>
      <c r="F28" s="67">
        <v>2</v>
      </c>
      <c r="G28" s="67"/>
      <c r="H28" s="67"/>
      <c r="I28" s="67">
        <v>498.72192000000001</v>
      </c>
      <c r="J28" s="67">
        <v>2018</v>
      </c>
      <c r="K28" s="61" t="s">
        <v>291</v>
      </c>
      <c r="L28" s="79">
        <v>470.86790999999999</v>
      </c>
    </row>
    <row r="29" spans="1:13" s="26" customFormat="1" ht="24.95" customHeight="1" x14ac:dyDescent="0.25">
      <c r="A29" s="30" t="s">
        <v>33</v>
      </c>
      <c r="B29" s="70" t="s">
        <v>232</v>
      </c>
      <c r="C29" s="70" t="s">
        <v>233</v>
      </c>
      <c r="D29" s="68" t="s">
        <v>198</v>
      </c>
      <c r="E29" s="68" t="s">
        <v>198</v>
      </c>
      <c r="F29" s="67">
        <v>2</v>
      </c>
      <c r="G29" s="68"/>
      <c r="H29" s="68"/>
      <c r="I29" s="67">
        <v>497.62295999999998</v>
      </c>
      <c r="J29" s="67">
        <v>2017</v>
      </c>
      <c r="K29" s="61" t="s">
        <v>291</v>
      </c>
      <c r="L29" s="79">
        <v>461.69648000000001</v>
      </c>
      <c r="M29" s="24"/>
    </row>
    <row r="30" spans="1:13" s="31" customFormat="1" ht="24.95" customHeight="1" x14ac:dyDescent="0.2">
      <c r="A30" s="30" t="s">
        <v>34</v>
      </c>
      <c r="B30" s="67" t="s">
        <v>234</v>
      </c>
      <c r="C30" s="67" t="s">
        <v>235</v>
      </c>
      <c r="D30" s="67" t="s">
        <v>198</v>
      </c>
      <c r="E30" s="67" t="s">
        <v>198</v>
      </c>
      <c r="F30" s="67">
        <v>2</v>
      </c>
      <c r="G30" s="67"/>
      <c r="H30" s="67"/>
      <c r="I30" s="67">
        <v>493.55608999999998</v>
      </c>
      <c r="J30" s="67">
        <v>2018</v>
      </c>
      <c r="K30" s="61" t="s">
        <v>291</v>
      </c>
      <c r="L30" s="79">
        <v>470.86790999999999</v>
      </c>
    </row>
    <row r="31" spans="1:13" s="31" customFormat="1" ht="24.95" customHeight="1" x14ac:dyDescent="0.2">
      <c r="A31" s="30" t="s">
        <v>35</v>
      </c>
      <c r="B31" s="70" t="s">
        <v>238</v>
      </c>
      <c r="C31" s="70" t="s">
        <v>239</v>
      </c>
      <c r="D31" s="68" t="s">
        <v>198</v>
      </c>
      <c r="E31" s="68" t="s">
        <v>198</v>
      </c>
      <c r="F31" s="67">
        <v>2</v>
      </c>
      <c r="G31" s="68"/>
      <c r="H31" s="68"/>
      <c r="I31" s="67">
        <v>486.70083</v>
      </c>
      <c r="J31" s="67">
        <v>2018</v>
      </c>
      <c r="K31" s="61" t="s">
        <v>291</v>
      </c>
      <c r="L31" s="79">
        <v>470.86790999999999</v>
      </c>
    </row>
    <row r="32" spans="1:13" s="26" customFormat="1" ht="24.95" customHeight="1" x14ac:dyDescent="0.25">
      <c r="A32" s="30" t="s">
        <v>36</v>
      </c>
      <c r="B32" s="70" t="s">
        <v>240</v>
      </c>
      <c r="C32" s="70" t="s">
        <v>241</v>
      </c>
      <c r="D32" s="68" t="s">
        <v>198</v>
      </c>
      <c r="E32" s="68" t="s">
        <v>198</v>
      </c>
      <c r="F32" s="67">
        <v>2</v>
      </c>
      <c r="G32" s="68"/>
      <c r="H32" s="68"/>
      <c r="I32" s="67">
        <v>486.47113999999999</v>
      </c>
      <c r="J32" s="67">
        <v>2018</v>
      </c>
      <c r="K32" s="61" t="s">
        <v>291</v>
      </c>
      <c r="L32" s="79">
        <v>470.86790999999999</v>
      </c>
    </row>
    <row r="33" spans="1:13" s="26" customFormat="1" ht="24.95" customHeight="1" x14ac:dyDescent="0.25">
      <c r="A33" s="30" t="s">
        <v>37</v>
      </c>
      <c r="B33" s="67" t="s">
        <v>242</v>
      </c>
      <c r="C33" s="67" t="s">
        <v>243</v>
      </c>
      <c r="D33" s="67" t="s">
        <v>198</v>
      </c>
      <c r="E33" s="67" t="s">
        <v>198</v>
      </c>
      <c r="F33" s="67">
        <v>2</v>
      </c>
      <c r="G33" s="67"/>
      <c r="H33" s="67"/>
      <c r="I33" s="67">
        <v>485.1465</v>
      </c>
      <c r="J33" s="67">
        <v>2017</v>
      </c>
      <c r="K33" s="61" t="s">
        <v>291</v>
      </c>
      <c r="L33" s="79">
        <v>461.69648000000001</v>
      </c>
    </row>
    <row r="34" spans="1:13" s="31" customFormat="1" ht="24.95" customHeight="1" x14ac:dyDescent="0.2">
      <c r="A34" s="30" t="s">
        <v>38</v>
      </c>
      <c r="B34" s="70" t="s">
        <v>244</v>
      </c>
      <c r="C34" s="70" t="s">
        <v>245</v>
      </c>
      <c r="D34" s="68" t="s">
        <v>198</v>
      </c>
      <c r="E34" s="68" t="s">
        <v>198</v>
      </c>
      <c r="F34" s="67">
        <v>2</v>
      </c>
      <c r="G34" s="68"/>
      <c r="H34" s="68"/>
      <c r="I34" s="67">
        <v>484.04606999999999</v>
      </c>
      <c r="J34" s="67">
        <v>2016</v>
      </c>
      <c r="K34" s="61" t="s">
        <v>291</v>
      </c>
      <c r="L34" s="79">
        <v>467.63378</v>
      </c>
    </row>
    <row r="35" spans="1:13" s="31" customFormat="1" ht="24.95" customHeight="1" x14ac:dyDescent="0.2">
      <c r="A35" s="30" t="s">
        <v>39</v>
      </c>
      <c r="B35" s="67" t="s">
        <v>246</v>
      </c>
      <c r="C35" s="69" t="s">
        <v>247</v>
      </c>
      <c r="D35" s="67" t="s">
        <v>198</v>
      </c>
      <c r="E35" s="67" t="s">
        <v>198</v>
      </c>
      <c r="F35" s="67">
        <v>2</v>
      </c>
      <c r="G35" s="67"/>
      <c r="H35" s="67"/>
      <c r="I35" s="67">
        <v>483.13524999999998</v>
      </c>
      <c r="J35" s="67">
        <v>2018</v>
      </c>
      <c r="K35" s="61" t="s">
        <v>291</v>
      </c>
      <c r="L35" s="79">
        <v>470.86790999999999</v>
      </c>
    </row>
    <row r="36" spans="1:13" s="25" customFormat="1" ht="24.95" customHeight="1" x14ac:dyDescent="0.25">
      <c r="A36" s="30" t="s">
        <v>40</v>
      </c>
      <c r="B36" s="70" t="s">
        <v>248</v>
      </c>
      <c r="C36" s="70" t="s">
        <v>249</v>
      </c>
      <c r="D36" s="68" t="s">
        <v>198</v>
      </c>
      <c r="E36" s="68" t="s">
        <v>198</v>
      </c>
      <c r="F36" s="67">
        <v>2</v>
      </c>
      <c r="G36" s="68"/>
      <c r="H36" s="68"/>
      <c r="I36" s="67">
        <v>483.01008999999999</v>
      </c>
      <c r="J36" s="67">
        <v>2016</v>
      </c>
      <c r="K36" s="61" t="s">
        <v>291</v>
      </c>
      <c r="L36" s="79">
        <v>467.63378</v>
      </c>
    </row>
    <row r="37" spans="1:13" s="27" customFormat="1" ht="24.95" customHeight="1" x14ac:dyDescent="0.2">
      <c r="A37" s="30" t="s">
        <v>41</v>
      </c>
      <c r="B37" s="70" t="s">
        <v>250</v>
      </c>
      <c r="C37" s="70" t="s">
        <v>251</v>
      </c>
      <c r="D37" s="68" t="s">
        <v>198</v>
      </c>
      <c r="E37" s="68" t="s">
        <v>198</v>
      </c>
      <c r="F37" s="67">
        <v>2</v>
      </c>
      <c r="G37" s="68"/>
      <c r="H37" s="68"/>
      <c r="I37" s="67">
        <v>481.03442999999999</v>
      </c>
      <c r="J37" s="67">
        <v>2013</v>
      </c>
      <c r="K37" s="61" t="s">
        <v>291</v>
      </c>
      <c r="L37" s="79">
        <v>463.89532000000003</v>
      </c>
    </row>
    <row r="38" spans="1:13" s="25" customFormat="1" ht="24.95" customHeight="1" x14ac:dyDescent="0.25">
      <c r="A38" s="30" t="s">
        <v>42</v>
      </c>
      <c r="B38" s="67" t="s">
        <v>252</v>
      </c>
      <c r="C38" s="69" t="s">
        <v>247</v>
      </c>
      <c r="D38" s="69" t="s">
        <v>198</v>
      </c>
      <c r="E38" s="69" t="s">
        <v>198</v>
      </c>
      <c r="F38" s="67">
        <v>2</v>
      </c>
      <c r="G38" s="67"/>
      <c r="H38" s="67"/>
      <c r="I38" s="67">
        <v>480.03708</v>
      </c>
      <c r="J38" s="69">
        <v>2018</v>
      </c>
      <c r="K38" s="61" t="s">
        <v>291</v>
      </c>
      <c r="L38" s="79">
        <v>470.86790999999999</v>
      </c>
    </row>
    <row r="39" spans="1:13" s="34" customFormat="1" ht="24.95" customHeight="1" x14ac:dyDescent="0.2">
      <c r="A39" s="30" t="s">
        <v>43</v>
      </c>
      <c r="B39" s="70" t="s">
        <v>253</v>
      </c>
      <c r="C39" s="70" t="s">
        <v>254</v>
      </c>
      <c r="D39" s="68" t="s">
        <v>198</v>
      </c>
      <c r="E39" s="68" t="s">
        <v>198</v>
      </c>
      <c r="F39" s="67">
        <v>2</v>
      </c>
      <c r="G39" s="68"/>
      <c r="H39" s="68"/>
      <c r="I39" s="67">
        <v>479.40330999999998</v>
      </c>
      <c r="J39" s="67">
        <v>2018</v>
      </c>
      <c r="K39" s="61" t="s">
        <v>291</v>
      </c>
      <c r="L39" s="79">
        <v>470.86790999999999</v>
      </c>
    </row>
    <row r="40" spans="1:13" s="34" customFormat="1" ht="24.95" customHeight="1" x14ac:dyDescent="0.2">
      <c r="A40" s="30" t="s">
        <v>44</v>
      </c>
      <c r="B40" s="70" t="s">
        <v>256</v>
      </c>
      <c r="C40" s="70" t="s">
        <v>257</v>
      </c>
      <c r="D40" s="68" t="s">
        <v>198</v>
      </c>
      <c r="E40" s="68" t="s">
        <v>198</v>
      </c>
      <c r="F40" s="67">
        <v>2</v>
      </c>
      <c r="G40" s="68"/>
      <c r="H40" s="68"/>
      <c r="I40" s="67">
        <v>478.84287</v>
      </c>
      <c r="J40" s="67">
        <v>2018</v>
      </c>
      <c r="K40" s="61" t="s">
        <v>291</v>
      </c>
      <c r="L40" s="79">
        <v>470.86790999999999</v>
      </c>
    </row>
    <row r="41" spans="1:13" s="25" customFormat="1" ht="24.95" customHeight="1" x14ac:dyDescent="0.25">
      <c r="A41" s="30" t="s">
        <v>45</v>
      </c>
      <c r="B41" s="67" t="s">
        <v>258</v>
      </c>
      <c r="C41" s="69" t="s">
        <v>259</v>
      </c>
      <c r="D41" s="68" t="s">
        <v>198</v>
      </c>
      <c r="E41" s="68" t="s">
        <v>198</v>
      </c>
      <c r="F41" s="67">
        <v>2</v>
      </c>
      <c r="G41" s="68"/>
      <c r="H41" s="68"/>
      <c r="I41" s="67">
        <v>478.83533</v>
      </c>
      <c r="J41" s="67">
        <v>2018</v>
      </c>
      <c r="K41" s="61" t="s">
        <v>291</v>
      </c>
      <c r="L41" s="79">
        <v>470.86790999999999</v>
      </c>
      <c r="M41" s="35"/>
    </row>
    <row r="42" spans="1:13" s="34" customFormat="1" ht="24.95" customHeight="1" x14ac:dyDescent="0.2">
      <c r="A42" s="30" t="s">
        <v>46</v>
      </c>
      <c r="B42" s="70" t="s">
        <v>260</v>
      </c>
      <c r="C42" s="70" t="s">
        <v>261</v>
      </c>
      <c r="D42" s="68" t="s">
        <v>198</v>
      </c>
      <c r="E42" s="68" t="s">
        <v>198</v>
      </c>
      <c r="F42" s="67">
        <v>2</v>
      </c>
      <c r="G42" s="68"/>
      <c r="H42" s="68"/>
      <c r="I42" s="67">
        <v>477.71884999999997</v>
      </c>
      <c r="J42" s="67">
        <v>2018</v>
      </c>
      <c r="K42" s="61" t="s">
        <v>291</v>
      </c>
      <c r="L42" s="79">
        <v>470.86790999999999</v>
      </c>
    </row>
    <row r="43" spans="1:13" s="36" customFormat="1" ht="24.95" customHeight="1" x14ac:dyDescent="0.25">
      <c r="A43" s="30" t="s">
        <v>47</v>
      </c>
      <c r="B43" s="70" t="s">
        <v>262</v>
      </c>
      <c r="C43" s="70" t="s">
        <v>249</v>
      </c>
      <c r="D43" s="68" t="s">
        <v>198</v>
      </c>
      <c r="E43" s="68" t="s">
        <v>198</v>
      </c>
      <c r="F43" s="67">
        <v>2</v>
      </c>
      <c r="G43" s="68"/>
      <c r="H43" s="68"/>
      <c r="I43" s="67">
        <v>476.83143000000001</v>
      </c>
      <c r="J43" s="67">
        <v>2016</v>
      </c>
      <c r="K43" s="61" t="s">
        <v>291</v>
      </c>
      <c r="L43" s="79">
        <v>467.63378</v>
      </c>
    </row>
    <row r="44" spans="1:13" s="36" customFormat="1" ht="24.95" customHeight="1" x14ac:dyDescent="0.25">
      <c r="A44" s="30" t="s">
        <v>48</v>
      </c>
      <c r="B44" s="70" t="s">
        <v>263</v>
      </c>
      <c r="C44" s="70" t="s">
        <v>264</v>
      </c>
      <c r="D44" s="68" t="s">
        <v>198</v>
      </c>
      <c r="E44" s="68" t="s">
        <v>198</v>
      </c>
      <c r="F44" s="67">
        <v>2</v>
      </c>
      <c r="G44" s="68"/>
      <c r="H44" s="68"/>
      <c r="I44" s="67">
        <v>476.19279</v>
      </c>
      <c r="J44" s="67">
        <v>2018</v>
      </c>
      <c r="K44" s="61" t="s">
        <v>291</v>
      </c>
      <c r="L44" s="79">
        <v>470.86790999999999</v>
      </c>
    </row>
    <row r="45" spans="1:13" s="31" customFormat="1" ht="24.95" customHeight="1" x14ac:dyDescent="0.2">
      <c r="A45" s="30" t="s">
        <v>69</v>
      </c>
      <c r="B45" s="70" t="s">
        <v>265</v>
      </c>
      <c r="C45" s="70" t="s">
        <v>266</v>
      </c>
      <c r="D45" s="68" t="s">
        <v>198</v>
      </c>
      <c r="E45" s="68" t="s">
        <v>198</v>
      </c>
      <c r="F45" s="67">
        <v>2</v>
      </c>
      <c r="G45" s="68"/>
      <c r="H45" s="68"/>
      <c r="I45" s="67">
        <v>476.11822000000001</v>
      </c>
      <c r="J45" s="67">
        <v>2016</v>
      </c>
      <c r="K45" s="61" t="s">
        <v>291</v>
      </c>
      <c r="L45" s="79">
        <v>467.63378</v>
      </c>
    </row>
    <row r="46" spans="1:13" s="31" customFormat="1" ht="24.95" customHeight="1" x14ac:dyDescent="0.2">
      <c r="A46" s="30" t="s">
        <v>70</v>
      </c>
      <c r="B46" s="67" t="s">
        <v>267</v>
      </c>
      <c r="C46" s="67" t="s">
        <v>201</v>
      </c>
      <c r="D46" s="67" t="s">
        <v>198</v>
      </c>
      <c r="E46" s="67" t="s">
        <v>198</v>
      </c>
      <c r="F46" s="67">
        <v>2</v>
      </c>
      <c r="G46" s="67"/>
      <c r="H46" s="67"/>
      <c r="I46" s="67">
        <v>475.63317000000001</v>
      </c>
      <c r="J46" s="67">
        <v>2017</v>
      </c>
      <c r="K46" s="61" t="s">
        <v>291</v>
      </c>
      <c r="L46" s="79">
        <v>461.69648000000001</v>
      </c>
    </row>
    <row r="47" spans="1:13" s="25" customFormat="1" ht="24.95" customHeight="1" x14ac:dyDescent="0.25">
      <c r="A47" s="30" t="s">
        <v>71</v>
      </c>
      <c r="B47" s="70" t="s">
        <v>268</v>
      </c>
      <c r="C47" s="70" t="s">
        <v>264</v>
      </c>
      <c r="D47" s="68" t="s">
        <v>198</v>
      </c>
      <c r="E47" s="68" t="s">
        <v>198</v>
      </c>
      <c r="F47" s="67">
        <v>2</v>
      </c>
      <c r="G47" s="68"/>
      <c r="H47" s="68"/>
      <c r="I47" s="67">
        <v>475.58517999999998</v>
      </c>
      <c r="J47" s="67">
        <v>2018</v>
      </c>
      <c r="K47" s="61" t="s">
        <v>291</v>
      </c>
      <c r="L47" s="79">
        <v>470.86790999999999</v>
      </c>
    </row>
    <row r="48" spans="1:13" s="34" customFormat="1" ht="24.95" customHeight="1" x14ac:dyDescent="0.2">
      <c r="A48" s="30" t="s">
        <v>72</v>
      </c>
      <c r="B48" s="70" t="s">
        <v>271</v>
      </c>
      <c r="C48" s="70" t="s">
        <v>264</v>
      </c>
      <c r="D48" s="68" t="s">
        <v>198</v>
      </c>
      <c r="E48" s="68" t="s">
        <v>198</v>
      </c>
      <c r="F48" s="67">
        <v>2</v>
      </c>
      <c r="G48" s="68"/>
      <c r="H48" s="68"/>
      <c r="I48" s="67">
        <v>474.61844000000002</v>
      </c>
      <c r="J48" s="67">
        <v>2018</v>
      </c>
      <c r="K48" s="61" t="s">
        <v>291</v>
      </c>
      <c r="L48" s="79">
        <v>470.86790999999999</v>
      </c>
    </row>
    <row r="49" spans="1:12" s="34" customFormat="1" ht="24.95" customHeight="1" x14ac:dyDescent="0.2">
      <c r="A49" s="30" t="s">
        <v>73</v>
      </c>
      <c r="B49" s="70" t="s">
        <v>272</v>
      </c>
      <c r="C49" s="70" t="s">
        <v>273</v>
      </c>
      <c r="D49" s="68" t="s">
        <v>198</v>
      </c>
      <c r="E49" s="68" t="s">
        <v>198</v>
      </c>
      <c r="F49" s="67">
        <v>2</v>
      </c>
      <c r="G49" s="68"/>
      <c r="H49" s="68"/>
      <c r="I49" s="67">
        <v>474.32742999999999</v>
      </c>
      <c r="J49" s="67">
        <v>2018</v>
      </c>
      <c r="K49" s="61" t="s">
        <v>291</v>
      </c>
      <c r="L49" s="79">
        <v>470.86790999999999</v>
      </c>
    </row>
    <row r="50" spans="1:12" s="34" customFormat="1" ht="24.95" customHeight="1" x14ac:dyDescent="0.2">
      <c r="A50" s="30" t="s">
        <v>74</v>
      </c>
      <c r="B50" s="67" t="s">
        <v>274</v>
      </c>
      <c r="C50" s="67" t="s">
        <v>239</v>
      </c>
      <c r="D50" s="67" t="s">
        <v>198</v>
      </c>
      <c r="E50" s="67" t="s">
        <v>198</v>
      </c>
      <c r="F50" s="67">
        <v>2</v>
      </c>
      <c r="G50" s="67"/>
      <c r="H50" s="67"/>
      <c r="I50" s="67">
        <v>472.39893999999998</v>
      </c>
      <c r="J50" s="67">
        <v>2017</v>
      </c>
      <c r="K50" s="61" t="s">
        <v>291</v>
      </c>
      <c r="L50" s="79">
        <v>461.69648000000001</v>
      </c>
    </row>
    <row r="51" spans="1:12" s="38" customFormat="1" ht="24.95" customHeight="1" x14ac:dyDescent="0.2">
      <c r="A51" s="30" t="s">
        <v>75</v>
      </c>
      <c r="B51" s="67" t="s">
        <v>276</v>
      </c>
      <c r="C51" s="69" t="s">
        <v>273</v>
      </c>
      <c r="D51" s="67" t="s">
        <v>198</v>
      </c>
      <c r="E51" s="69" t="s">
        <v>198</v>
      </c>
      <c r="F51" s="67">
        <v>2</v>
      </c>
      <c r="G51" s="67"/>
      <c r="H51" s="67"/>
      <c r="I51" s="67">
        <v>470.61711000000003</v>
      </c>
      <c r="J51" s="67">
        <v>2016</v>
      </c>
      <c r="K51" s="61" t="s">
        <v>291</v>
      </c>
      <c r="L51" s="79">
        <v>467.63378</v>
      </c>
    </row>
    <row r="52" spans="1:12" s="39" customFormat="1" ht="24.95" customHeight="1" x14ac:dyDescent="0.2">
      <c r="A52" s="30" t="s">
        <v>76</v>
      </c>
      <c r="B52" s="70" t="s">
        <v>277</v>
      </c>
      <c r="C52" s="70" t="s">
        <v>126</v>
      </c>
      <c r="D52" s="68" t="s">
        <v>198</v>
      </c>
      <c r="E52" s="68" t="s">
        <v>198</v>
      </c>
      <c r="F52" s="67">
        <v>2</v>
      </c>
      <c r="G52" s="68"/>
      <c r="H52" s="68"/>
      <c r="I52" s="67">
        <v>466.18457000000001</v>
      </c>
      <c r="J52" s="67">
        <v>2014</v>
      </c>
      <c r="K52" s="61" t="s">
        <v>291</v>
      </c>
      <c r="L52" s="79">
        <v>461.77503000000002</v>
      </c>
    </row>
    <row r="53" spans="1:12" s="39" customFormat="1" ht="24.95" customHeight="1" x14ac:dyDescent="0.2">
      <c r="A53" s="30" t="s">
        <v>77</v>
      </c>
      <c r="B53" s="70" t="s">
        <v>278</v>
      </c>
      <c r="C53" s="70" t="s">
        <v>273</v>
      </c>
      <c r="D53" s="68" t="s">
        <v>198</v>
      </c>
      <c r="E53" s="68" t="s">
        <v>198</v>
      </c>
      <c r="F53" s="67">
        <v>2</v>
      </c>
      <c r="G53" s="68"/>
      <c r="H53" s="68"/>
      <c r="I53" s="67">
        <v>465.20163000000002</v>
      </c>
      <c r="J53" s="67">
        <v>2017</v>
      </c>
      <c r="K53" s="61" t="s">
        <v>291</v>
      </c>
      <c r="L53" s="79">
        <v>461.69648000000001</v>
      </c>
    </row>
    <row r="54" spans="1:12" s="31" customFormat="1" ht="24.95" customHeight="1" x14ac:dyDescent="0.2">
      <c r="A54" s="30" t="s">
        <v>78</v>
      </c>
      <c r="B54" s="70" t="s">
        <v>236</v>
      </c>
      <c r="C54" s="70" t="s">
        <v>237</v>
      </c>
      <c r="D54" s="68" t="s">
        <v>198</v>
      </c>
      <c r="E54" s="68" t="s">
        <v>198</v>
      </c>
      <c r="F54" s="67">
        <v>2</v>
      </c>
      <c r="G54" s="68"/>
      <c r="H54" s="68"/>
      <c r="I54" s="67">
        <v>493.33204999999998</v>
      </c>
      <c r="J54" s="67">
        <v>2017</v>
      </c>
      <c r="K54" s="61" t="s">
        <v>291</v>
      </c>
      <c r="L54" s="79">
        <v>461.69648000000001</v>
      </c>
    </row>
    <row r="55" spans="1:12" s="34" customFormat="1" ht="24.95" customHeight="1" x14ac:dyDescent="0.2">
      <c r="A55" s="30" t="s">
        <v>79</v>
      </c>
      <c r="B55" s="21" t="s">
        <v>255</v>
      </c>
      <c r="C55" s="21" t="s">
        <v>237</v>
      </c>
      <c r="D55" s="21" t="s">
        <v>198</v>
      </c>
      <c r="E55" s="21" t="s">
        <v>198</v>
      </c>
      <c r="F55" s="21">
        <v>2</v>
      </c>
      <c r="G55" s="21"/>
      <c r="H55" s="21"/>
      <c r="I55" s="21">
        <v>479.10746999999998</v>
      </c>
      <c r="J55" s="21">
        <v>2015</v>
      </c>
      <c r="K55" s="61" t="s">
        <v>291</v>
      </c>
      <c r="L55" s="80">
        <v>448.48176999999998</v>
      </c>
    </row>
    <row r="56" spans="1:12" s="37" customFormat="1" ht="75" customHeight="1" x14ac:dyDescent="0.25">
      <c r="A56" s="30" t="s">
        <v>80</v>
      </c>
      <c r="B56" s="67" t="s">
        <v>269</v>
      </c>
      <c r="C56" s="69" t="s">
        <v>270</v>
      </c>
      <c r="D56" s="67" t="s">
        <v>198</v>
      </c>
      <c r="E56" s="67" t="s">
        <v>198</v>
      </c>
      <c r="F56" s="67">
        <v>2</v>
      </c>
      <c r="G56" s="67"/>
      <c r="H56" s="67"/>
      <c r="I56" s="67">
        <v>475.43344999999999</v>
      </c>
      <c r="J56" s="67">
        <v>2016</v>
      </c>
      <c r="K56" s="75" t="s">
        <v>358</v>
      </c>
      <c r="L56" s="79">
        <v>467.63378</v>
      </c>
    </row>
    <row r="57" spans="1:12" s="25" customFormat="1" ht="81" customHeight="1" x14ac:dyDescent="0.25">
      <c r="A57" s="30" t="s">
        <v>81</v>
      </c>
      <c r="B57" s="67" t="s">
        <v>275</v>
      </c>
      <c r="C57" s="69" t="s">
        <v>270</v>
      </c>
      <c r="D57" s="67" t="s">
        <v>198</v>
      </c>
      <c r="E57" s="69" t="s">
        <v>198</v>
      </c>
      <c r="F57" s="67">
        <v>2</v>
      </c>
      <c r="G57" s="67"/>
      <c r="H57" s="67"/>
      <c r="I57" s="67">
        <v>471.74130000000002</v>
      </c>
      <c r="J57" s="69">
        <v>2017</v>
      </c>
      <c r="K57" s="75" t="s">
        <v>358</v>
      </c>
      <c r="L57" s="79">
        <v>461.69648000000001</v>
      </c>
    </row>
    <row r="58" spans="1:12" s="39" customFormat="1" ht="78.75" customHeight="1" x14ac:dyDescent="0.25">
      <c r="A58" s="30" t="s">
        <v>102</v>
      </c>
      <c r="B58" s="70" t="s">
        <v>279</v>
      </c>
      <c r="C58" s="69" t="s">
        <v>270</v>
      </c>
      <c r="D58" s="68" t="s">
        <v>198</v>
      </c>
      <c r="E58" s="68" t="s">
        <v>198</v>
      </c>
      <c r="F58" s="67">
        <v>2</v>
      </c>
      <c r="G58" s="68"/>
      <c r="H58" s="68"/>
      <c r="I58" s="67">
        <v>468.69038999999998</v>
      </c>
      <c r="J58" s="67">
        <v>2017</v>
      </c>
      <c r="K58" s="75" t="s">
        <v>358</v>
      </c>
      <c r="L58" s="79">
        <v>461.69648000000001</v>
      </c>
    </row>
    <row r="59" spans="1:12" s="39" customFormat="1" ht="24.95" customHeight="1" x14ac:dyDescent="0.2">
      <c r="A59" s="30" t="s">
        <v>103</v>
      </c>
      <c r="B59" s="21" t="s">
        <v>280</v>
      </c>
      <c r="C59" s="22" t="s">
        <v>251</v>
      </c>
      <c r="D59" s="21" t="s">
        <v>198</v>
      </c>
      <c r="E59" s="21" t="s">
        <v>198</v>
      </c>
      <c r="F59" s="21">
        <v>3</v>
      </c>
      <c r="G59" s="21"/>
      <c r="H59" s="21"/>
      <c r="I59" s="21">
        <v>478.76087000000001</v>
      </c>
      <c r="J59" s="21">
        <v>2017</v>
      </c>
      <c r="K59" s="61" t="s">
        <v>291</v>
      </c>
      <c r="L59" s="80">
        <v>461.69648000000001</v>
      </c>
    </row>
    <row r="60" spans="1:12" s="39" customFormat="1" ht="24.95" customHeight="1" x14ac:dyDescent="0.2">
      <c r="A60" s="30" t="s">
        <v>104</v>
      </c>
      <c r="B60" s="21" t="s">
        <v>284</v>
      </c>
      <c r="C60" s="21" t="s">
        <v>126</v>
      </c>
      <c r="D60" s="21" t="s">
        <v>198</v>
      </c>
      <c r="E60" s="21" t="s">
        <v>198</v>
      </c>
      <c r="F60" s="21">
        <v>3</v>
      </c>
      <c r="G60" s="21"/>
      <c r="H60" s="21"/>
      <c r="I60" s="21">
        <v>472.72017</v>
      </c>
      <c r="J60" s="21">
        <v>2017</v>
      </c>
      <c r="K60" s="61" t="s">
        <v>291</v>
      </c>
      <c r="L60" s="80">
        <v>461.69648000000001</v>
      </c>
    </row>
    <row r="61" spans="1:12" s="39" customFormat="1" ht="24.95" customHeight="1" x14ac:dyDescent="0.2">
      <c r="A61" s="30" t="s">
        <v>105</v>
      </c>
      <c r="B61" s="21" t="s">
        <v>285</v>
      </c>
      <c r="C61" s="21" t="s">
        <v>286</v>
      </c>
      <c r="D61" s="21" t="s">
        <v>198</v>
      </c>
      <c r="E61" s="21" t="s">
        <v>198</v>
      </c>
      <c r="F61" s="21">
        <v>3</v>
      </c>
      <c r="G61" s="21"/>
      <c r="H61" s="21"/>
      <c r="I61" s="21">
        <v>472.59296999999998</v>
      </c>
      <c r="J61" s="21">
        <v>2015</v>
      </c>
      <c r="K61" s="61" t="s">
        <v>291</v>
      </c>
      <c r="L61" s="80">
        <v>448.48176999999998</v>
      </c>
    </row>
    <row r="62" spans="1:12" s="39" customFormat="1" ht="60" customHeight="1" x14ac:dyDescent="0.25">
      <c r="A62" s="30" t="s">
        <v>106</v>
      </c>
      <c r="B62" s="21" t="s">
        <v>281</v>
      </c>
      <c r="C62" s="22" t="s">
        <v>211</v>
      </c>
      <c r="D62" s="21" t="s">
        <v>198</v>
      </c>
      <c r="E62" s="21" t="s">
        <v>198</v>
      </c>
      <c r="F62" s="21">
        <v>3</v>
      </c>
      <c r="G62" s="21"/>
      <c r="H62" s="21"/>
      <c r="I62" s="21">
        <v>478.52208000000002</v>
      </c>
      <c r="J62" s="22">
        <v>2016</v>
      </c>
      <c r="K62" s="75" t="s">
        <v>356</v>
      </c>
      <c r="L62" s="80">
        <v>467.63378</v>
      </c>
    </row>
    <row r="63" spans="1:12" s="3" customFormat="1" ht="66" customHeight="1" x14ac:dyDescent="0.25">
      <c r="A63" s="30" t="s">
        <v>107</v>
      </c>
      <c r="B63" s="29" t="s">
        <v>287</v>
      </c>
      <c r="C63" s="28" t="s">
        <v>270</v>
      </c>
      <c r="D63" s="29" t="s">
        <v>198</v>
      </c>
      <c r="E63" s="29" t="s">
        <v>198</v>
      </c>
      <c r="F63" s="21">
        <v>3</v>
      </c>
      <c r="G63" s="21"/>
      <c r="H63" s="21"/>
      <c r="I63" s="21">
        <v>468.96318000000002</v>
      </c>
      <c r="J63" s="22">
        <v>2017</v>
      </c>
      <c r="K63" s="75" t="s">
        <v>356</v>
      </c>
      <c r="L63" s="80">
        <v>461.69648000000001</v>
      </c>
    </row>
    <row r="64" spans="1:12" ht="68.25" customHeight="1" x14ac:dyDescent="0.25">
      <c r="A64" s="30" t="s">
        <v>108</v>
      </c>
      <c r="B64" s="21" t="s">
        <v>289</v>
      </c>
      <c r="C64" s="22" t="s">
        <v>270</v>
      </c>
      <c r="D64" s="21" t="s">
        <v>198</v>
      </c>
      <c r="E64" s="21" t="s">
        <v>198</v>
      </c>
      <c r="F64" s="21">
        <v>3</v>
      </c>
      <c r="G64" s="21"/>
      <c r="H64" s="21"/>
      <c r="I64" s="21">
        <v>467.47465</v>
      </c>
      <c r="J64" s="22">
        <v>2017</v>
      </c>
      <c r="K64" s="75" t="s">
        <v>355</v>
      </c>
      <c r="L64" s="80">
        <v>461.69648000000001</v>
      </c>
    </row>
    <row r="65" spans="1:12" s="39" customFormat="1" ht="62.25" customHeight="1" x14ac:dyDescent="0.25">
      <c r="A65" s="30" t="s">
        <v>109</v>
      </c>
      <c r="B65" s="72" t="s">
        <v>282</v>
      </c>
      <c r="C65" s="22" t="s">
        <v>270</v>
      </c>
      <c r="D65" s="21" t="s">
        <v>198</v>
      </c>
      <c r="E65" s="73" t="s">
        <v>198</v>
      </c>
      <c r="F65" s="21">
        <v>3</v>
      </c>
      <c r="G65" s="21"/>
      <c r="H65" s="21"/>
      <c r="I65" s="21">
        <v>474.65194000000002</v>
      </c>
      <c r="J65" s="22">
        <v>2017</v>
      </c>
      <c r="K65" s="75" t="s">
        <v>356</v>
      </c>
      <c r="L65" s="80">
        <v>461.69648000000001</v>
      </c>
    </row>
    <row r="66" spans="1:12" s="39" customFormat="1" ht="63" customHeight="1" x14ac:dyDescent="0.25">
      <c r="A66" s="30" t="s">
        <v>292</v>
      </c>
      <c r="B66" s="21" t="s">
        <v>283</v>
      </c>
      <c r="C66" s="22" t="s">
        <v>270</v>
      </c>
      <c r="D66" s="21" t="s">
        <v>198</v>
      </c>
      <c r="E66" s="21" t="s">
        <v>198</v>
      </c>
      <c r="F66" s="21">
        <v>3</v>
      </c>
      <c r="G66" s="21"/>
      <c r="H66" s="21"/>
      <c r="I66" s="21">
        <v>474.16359999999997</v>
      </c>
      <c r="J66" s="21">
        <v>2016</v>
      </c>
      <c r="K66" s="75" t="s">
        <v>355</v>
      </c>
      <c r="L66" s="80">
        <v>467.63378</v>
      </c>
    </row>
    <row r="67" spans="1:12" ht="56.25" customHeight="1" x14ac:dyDescent="0.25">
      <c r="A67" s="30" t="s">
        <v>293</v>
      </c>
      <c r="B67" s="21" t="s">
        <v>290</v>
      </c>
      <c r="C67" s="22" t="s">
        <v>270</v>
      </c>
      <c r="D67" s="21" t="s">
        <v>198</v>
      </c>
      <c r="E67" s="21" t="s">
        <v>198</v>
      </c>
      <c r="F67" s="21">
        <v>3</v>
      </c>
      <c r="G67" s="21"/>
      <c r="H67" s="21"/>
      <c r="I67" s="21">
        <v>466.78014000000002</v>
      </c>
      <c r="J67" s="21">
        <v>2017</v>
      </c>
      <c r="K67" s="75" t="s">
        <v>356</v>
      </c>
      <c r="L67" s="80">
        <v>461.69648000000001</v>
      </c>
    </row>
    <row r="68" spans="1:12" s="3" customFormat="1" ht="79.5" customHeight="1" x14ac:dyDescent="0.25">
      <c r="A68" s="30" t="s">
        <v>294</v>
      </c>
      <c r="B68" s="21" t="s">
        <v>288</v>
      </c>
      <c r="C68" s="21" t="s">
        <v>129</v>
      </c>
      <c r="D68" s="21" t="s">
        <v>198</v>
      </c>
      <c r="E68" s="21" t="s">
        <v>198</v>
      </c>
      <c r="F68" s="21">
        <v>3</v>
      </c>
      <c r="G68" s="21"/>
      <c r="H68" s="21"/>
      <c r="I68" s="21">
        <v>468.95765999999998</v>
      </c>
      <c r="J68" s="21">
        <v>2017</v>
      </c>
      <c r="K68" s="75" t="s">
        <v>357</v>
      </c>
      <c r="L68" s="80">
        <v>461.69648000000001</v>
      </c>
    </row>
    <row r="69" spans="1:12" ht="24.95" customHeight="1" x14ac:dyDescent="0.25">
      <c r="A69" s="30" t="s">
        <v>309</v>
      </c>
      <c r="B69" s="21" t="s">
        <v>295</v>
      </c>
      <c r="C69" s="22" t="s">
        <v>261</v>
      </c>
      <c r="D69" s="21" t="s">
        <v>198</v>
      </c>
      <c r="E69" s="21" t="s">
        <v>198</v>
      </c>
      <c r="F69" s="21">
        <v>4</v>
      </c>
      <c r="G69" s="21"/>
      <c r="H69" s="21"/>
      <c r="I69" s="21">
        <v>484.58663999999999</v>
      </c>
      <c r="J69" s="21">
        <v>2016</v>
      </c>
      <c r="K69" s="61" t="s">
        <v>168</v>
      </c>
      <c r="L69" s="80">
        <v>467.63378</v>
      </c>
    </row>
    <row r="70" spans="1:12" ht="37.5" customHeight="1" x14ac:dyDescent="0.25">
      <c r="A70" s="30" t="s">
        <v>310</v>
      </c>
      <c r="B70" s="21" t="s">
        <v>296</v>
      </c>
      <c r="C70" s="22" t="s">
        <v>243</v>
      </c>
      <c r="D70" s="21" t="s">
        <v>198</v>
      </c>
      <c r="E70" s="22" t="s">
        <v>198</v>
      </c>
      <c r="F70" s="21">
        <v>4</v>
      </c>
      <c r="G70" s="21"/>
      <c r="H70" s="21"/>
      <c r="I70" s="21">
        <v>483.20495</v>
      </c>
      <c r="J70" s="22">
        <v>2013</v>
      </c>
      <c r="K70" s="22" t="s">
        <v>322</v>
      </c>
      <c r="L70" s="80">
        <v>463.89532000000003</v>
      </c>
    </row>
    <row r="71" spans="1:12" ht="24.95" customHeight="1" x14ac:dyDescent="0.25">
      <c r="A71" s="30" t="s">
        <v>311</v>
      </c>
      <c r="B71" s="21" t="s">
        <v>297</v>
      </c>
      <c r="C71" s="21" t="s">
        <v>249</v>
      </c>
      <c r="D71" s="21" t="s">
        <v>198</v>
      </c>
      <c r="E71" s="21" t="s">
        <v>198</v>
      </c>
      <c r="F71" s="21">
        <v>4</v>
      </c>
      <c r="G71" s="21"/>
      <c r="H71" s="21"/>
      <c r="I71" s="21">
        <v>481.05315999999999</v>
      </c>
      <c r="J71" s="21">
        <v>2016</v>
      </c>
      <c r="K71" s="61" t="s">
        <v>168</v>
      </c>
      <c r="L71" s="80">
        <v>467.63378</v>
      </c>
    </row>
    <row r="72" spans="1:12" ht="24.95" customHeight="1" x14ac:dyDescent="0.25">
      <c r="A72" s="30" t="s">
        <v>312</v>
      </c>
      <c r="B72" s="21" t="s">
        <v>298</v>
      </c>
      <c r="C72" s="21" t="s">
        <v>249</v>
      </c>
      <c r="D72" s="21" t="s">
        <v>198</v>
      </c>
      <c r="E72" s="22" t="s">
        <v>198</v>
      </c>
      <c r="F72" s="21">
        <v>4</v>
      </c>
      <c r="G72" s="21"/>
      <c r="H72" s="21"/>
      <c r="I72" s="21">
        <v>480.50837000000001</v>
      </c>
      <c r="J72" s="22">
        <v>2016</v>
      </c>
      <c r="K72" s="61" t="s">
        <v>168</v>
      </c>
      <c r="L72" s="80">
        <v>467.63378</v>
      </c>
    </row>
    <row r="73" spans="1:12" ht="76.5" customHeight="1" x14ac:dyDescent="0.25">
      <c r="A73" s="30" t="s">
        <v>313</v>
      </c>
      <c r="B73" s="21" t="s">
        <v>299</v>
      </c>
      <c r="C73" s="22" t="s">
        <v>300</v>
      </c>
      <c r="D73" s="21" t="s">
        <v>198</v>
      </c>
      <c r="E73" s="21" t="s">
        <v>198</v>
      </c>
      <c r="F73" s="21">
        <v>4</v>
      </c>
      <c r="G73" s="21"/>
      <c r="H73" s="21"/>
      <c r="I73" s="21">
        <v>474.08600000000001</v>
      </c>
      <c r="J73" s="22">
        <v>2015</v>
      </c>
      <c r="K73" s="22" t="s">
        <v>323</v>
      </c>
      <c r="L73" s="80">
        <v>448.48176999999998</v>
      </c>
    </row>
    <row r="74" spans="1:12" ht="24.95" customHeight="1" x14ac:dyDescent="0.25">
      <c r="A74" s="30" t="s">
        <v>314</v>
      </c>
      <c r="B74" s="21" t="s">
        <v>301</v>
      </c>
      <c r="C74" s="21" t="s">
        <v>302</v>
      </c>
      <c r="D74" s="21" t="s">
        <v>198</v>
      </c>
      <c r="E74" s="21" t="s">
        <v>198</v>
      </c>
      <c r="F74" s="21">
        <v>4</v>
      </c>
      <c r="G74" s="21"/>
      <c r="H74" s="21"/>
      <c r="I74" s="21">
        <v>471.62608</v>
      </c>
      <c r="J74" s="22">
        <v>2016</v>
      </c>
      <c r="K74" s="61" t="s">
        <v>168</v>
      </c>
      <c r="L74" s="80">
        <v>467.63378</v>
      </c>
    </row>
    <row r="75" spans="1:12" ht="24.95" customHeight="1" x14ac:dyDescent="0.25">
      <c r="A75" s="30" t="s">
        <v>315</v>
      </c>
      <c r="B75" s="21" t="s">
        <v>303</v>
      </c>
      <c r="C75" s="21" t="s">
        <v>273</v>
      </c>
      <c r="D75" s="21" t="s">
        <v>198</v>
      </c>
      <c r="E75" s="21" t="s">
        <v>198</v>
      </c>
      <c r="F75" s="21">
        <v>4</v>
      </c>
      <c r="G75" s="21"/>
      <c r="H75" s="21"/>
      <c r="I75" s="21">
        <v>470.49191000000002</v>
      </c>
      <c r="J75" s="21">
        <v>2016</v>
      </c>
      <c r="K75" s="61" t="s">
        <v>168</v>
      </c>
      <c r="L75" s="80">
        <v>467.63378</v>
      </c>
    </row>
    <row r="76" spans="1:12" ht="24.95" customHeight="1" x14ac:dyDescent="0.25">
      <c r="A76" s="30" t="s">
        <v>316</v>
      </c>
      <c r="B76" s="21" t="s">
        <v>304</v>
      </c>
      <c r="C76" s="21" t="s">
        <v>305</v>
      </c>
      <c r="D76" s="21" t="s">
        <v>198</v>
      </c>
      <c r="E76" s="21" t="s">
        <v>198</v>
      </c>
      <c r="F76" s="21">
        <v>4</v>
      </c>
      <c r="G76" s="21"/>
      <c r="H76" s="21"/>
      <c r="I76" s="21">
        <v>450.44029999999998</v>
      </c>
      <c r="J76" s="21">
        <v>2015</v>
      </c>
      <c r="K76" s="61" t="s">
        <v>168</v>
      </c>
      <c r="L76" s="80">
        <v>448.48176999999998</v>
      </c>
    </row>
    <row r="77" spans="1:12" ht="24.95" customHeight="1" x14ac:dyDescent="0.25">
      <c r="A77" s="30" t="s">
        <v>317</v>
      </c>
      <c r="B77" s="21" t="s">
        <v>306</v>
      </c>
      <c r="C77" s="21" t="s">
        <v>270</v>
      </c>
      <c r="D77" s="21" t="s">
        <v>198</v>
      </c>
      <c r="E77" s="21" t="s">
        <v>198</v>
      </c>
      <c r="F77" s="21">
        <v>5</v>
      </c>
      <c r="G77" s="21"/>
      <c r="H77" s="21"/>
      <c r="I77" s="21">
        <v>460.87045000000001</v>
      </c>
      <c r="J77" s="22">
        <v>2015</v>
      </c>
      <c r="K77" s="22" t="s">
        <v>308</v>
      </c>
      <c r="L77" s="80">
        <v>448.48176999999998</v>
      </c>
    </row>
    <row r="78" spans="1:12" ht="24.95" customHeight="1" x14ac:dyDescent="0.25">
      <c r="A78" s="30" t="s">
        <v>318</v>
      </c>
      <c r="B78" s="21" t="s">
        <v>307</v>
      </c>
      <c r="C78" s="22" t="s">
        <v>273</v>
      </c>
      <c r="D78" s="21" t="s">
        <v>198</v>
      </c>
      <c r="E78" s="21" t="s">
        <v>198</v>
      </c>
      <c r="F78" s="21">
        <v>5</v>
      </c>
      <c r="G78" s="21"/>
      <c r="H78" s="21"/>
      <c r="I78" s="21">
        <v>450.39148</v>
      </c>
      <c r="J78" s="22">
        <v>2015</v>
      </c>
      <c r="K78" s="22" t="s">
        <v>308</v>
      </c>
      <c r="L78" s="80">
        <v>448.48176999999998</v>
      </c>
    </row>
  </sheetData>
  <mergeCells count="11">
    <mergeCell ref="B4:L4"/>
    <mergeCell ref="L7:L8"/>
    <mergeCell ref="B5:K5"/>
    <mergeCell ref="B6:K6"/>
    <mergeCell ref="B7:B8"/>
    <mergeCell ref="C7:C8"/>
    <mergeCell ref="D7:D8"/>
    <mergeCell ref="E7:E8"/>
    <mergeCell ref="F7:F8"/>
    <mergeCell ref="G7:J7"/>
    <mergeCell ref="K7:K8"/>
  </mergeCells>
  <pageMargins left="0.70866141732283472" right="0.70866141732283472" top="0.74803149606299213" bottom="0.74803149606299213" header="0.31496062992125984" footer="0.31496062992125984"/>
  <pageSetup paperSize="9" scale="55" orientation="portrait" r:id="rId1"/>
  <rowBreaks count="1" manualBreakCount="1">
    <brk id="5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AGNO</vt:lpstr>
      <vt:lpstr>EK-MADDE-1</vt:lpstr>
      <vt:lpstr>AGNO!Yazdırma_Alanı</vt:lpstr>
      <vt:lpstr>'EK-MADDE-1'!Yazdırma_Alanı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2019-08-20T04:51:08Z</dcterms:modified>
</cp:coreProperties>
</file>